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024_2028_IT_Oberstufe\202425-Informatik\02Excel\Übung_Personen\"/>
    </mc:Choice>
  </mc:AlternateContent>
  <xr:revisionPtr revIDLastSave="0" documentId="13_ncr:1_{6A3F7023-879E-4B84-9088-ACB7F6064379}" xr6:coauthVersionLast="47" xr6:coauthVersionMax="47" xr10:uidLastSave="{00000000-0000-0000-0000-000000000000}"/>
  <bookViews>
    <workbookView xWindow="-108" yWindow="-108" windowWidth="23256" windowHeight="12576" activeTab="1" xr2:uid="{80C90A6B-4FFE-47A7-AFAD-B41BE3A6FA84}"/>
  </bookViews>
  <sheets>
    <sheet name="Personen" sheetId="2" r:id="rId1"/>
    <sheet name="Altergruppe" sheetId="1" r:id="rId2"/>
  </sheets>
  <definedNames>
    <definedName name="ExterneDaten_1" localSheetId="0" hidden="1">Personen!$A$1:$G$1001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G2" i="1"/>
  <c r="G3" i="1"/>
  <c r="G4" i="1"/>
  <c r="G5" i="1"/>
  <c r="G6" i="1"/>
  <c r="G7" i="1"/>
  <c r="F2" i="1"/>
  <c r="F3" i="1"/>
  <c r="F4" i="1"/>
  <c r="F5" i="1"/>
  <c r="F6" i="1"/>
  <c r="F7" i="1"/>
  <c r="E3" i="1"/>
  <c r="E4" i="1"/>
  <c r="E5" i="1"/>
  <c r="E6" i="1"/>
  <c r="E7" i="1"/>
  <c r="E2" i="1"/>
  <c r="D8" i="1"/>
  <c r="D3" i="1"/>
  <c r="D4" i="1"/>
  <c r="D5" i="1"/>
  <c r="D6" i="1"/>
  <c r="D7" i="1"/>
  <c r="D2" i="1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M859" i="2"/>
  <c r="M860" i="2"/>
  <c r="M861" i="2"/>
  <c r="M862" i="2"/>
  <c r="M863" i="2"/>
  <c r="M864" i="2"/>
  <c r="M865" i="2"/>
  <c r="M866" i="2"/>
  <c r="M867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2" i="2"/>
  <c r="M923" i="2"/>
  <c r="M924" i="2"/>
  <c r="M925" i="2"/>
  <c r="M926" i="2"/>
  <c r="M927" i="2"/>
  <c r="M928" i="2"/>
  <c r="M929" i="2"/>
  <c r="M930" i="2"/>
  <c r="M931" i="2"/>
  <c r="M932" i="2"/>
  <c r="M933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2" i="2"/>
  <c r="M953" i="2"/>
  <c r="M954" i="2"/>
  <c r="M955" i="2"/>
  <c r="M956" i="2"/>
  <c r="M957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0" i="2"/>
  <c r="M981" i="2"/>
  <c r="M982" i="2"/>
  <c r="M983" i="2"/>
  <c r="M984" i="2"/>
  <c r="M985" i="2"/>
  <c r="M986" i="2"/>
  <c r="M987" i="2"/>
  <c r="M988" i="2"/>
  <c r="M989" i="2"/>
  <c r="M990" i="2"/>
  <c r="M991" i="2"/>
  <c r="M992" i="2"/>
  <c r="M993" i="2"/>
  <c r="M994" i="2"/>
  <c r="M995" i="2"/>
  <c r="M996" i="2"/>
  <c r="M997" i="2"/>
  <c r="M998" i="2"/>
  <c r="M999" i="2"/>
  <c r="M1000" i="2"/>
  <c r="M1001" i="2"/>
  <c r="L29" i="2"/>
  <c r="L53" i="2"/>
  <c r="L77" i="2"/>
  <c r="L149" i="2"/>
  <c r="L293" i="2"/>
  <c r="L388" i="2"/>
  <c r="L470" i="2"/>
  <c r="L538" i="2"/>
  <c r="L592" i="2"/>
  <c r="L646" i="2"/>
  <c r="L700" i="2"/>
  <c r="L750" i="2"/>
  <c r="L786" i="2"/>
  <c r="L822" i="2"/>
  <c r="L858" i="2"/>
  <c r="L894" i="2"/>
  <c r="L912" i="2"/>
  <c r="L945" i="2"/>
  <c r="L963" i="2"/>
  <c r="L981" i="2"/>
  <c r="L999" i="2"/>
  <c r="K2" i="2"/>
  <c r="L2" i="2" s="1"/>
  <c r="K3" i="2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K50" i="2"/>
  <c r="L50" i="2" s="1"/>
  <c r="K51" i="2"/>
  <c r="L51" i="2" s="1"/>
  <c r="K52" i="2"/>
  <c r="L52" i="2" s="1"/>
  <c r="K53" i="2"/>
  <c r="K54" i="2"/>
  <c r="L54" i="2" s="1"/>
  <c r="K55" i="2"/>
  <c r="L55" i="2" s="1"/>
  <c r="K56" i="2"/>
  <c r="L56" i="2" s="1"/>
  <c r="K57" i="2"/>
  <c r="L57" i="2" s="1"/>
  <c r="K58" i="2"/>
  <c r="L58" i="2" s="1"/>
  <c r="K59" i="2"/>
  <c r="L59" i="2" s="1"/>
  <c r="K60" i="2"/>
  <c r="L60" i="2" s="1"/>
  <c r="K61" i="2"/>
  <c r="L61" i="2" s="1"/>
  <c r="K62" i="2"/>
  <c r="L62" i="2" s="1"/>
  <c r="K63" i="2"/>
  <c r="L63" i="2" s="1"/>
  <c r="K64" i="2"/>
  <c r="L64" i="2" s="1"/>
  <c r="K65" i="2"/>
  <c r="L65" i="2" s="1"/>
  <c r="K66" i="2"/>
  <c r="L66" i="2" s="1"/>
  <c r="K67" i="2"/>
  <c r="L67" i="2" s="1"/>
  <c r="K68" i="2"/>
  <c r="L68" i="2" s="1"/>
  <c r="K69" i="2"/>
  <c r="L69" i="2" s="1"/>
  <c r="K70" i="2"/>
  <c r="L70" i="2" s="1"/>
  <c r="K71" i="2"/>
  <c r="L71" i="2" s="1"/>
  <c r="K72" i="2"/>
  <c r="L72" i="2" s="1"/>
  <c r="K73" i="2"/>
  <c r="L73" i="2" s="1"/>
  <c r="K74" i="2"/>
  <c r="L74" i="2" s="1"/>
  <c r="K75" i="2"/>
  <c r="L75" i="2" s="1"/>
  <c r="K76" i="2"/>
  <c r="L76" i="2" s="1"/>
  <c r="K77" i="2"/>
  <c r="K78" i="2"/>
  <c r="L78" i="2" s="1"/>
  <c r="K79" i="2"/>
  <c r="L79" i="2" s="1"/>
  <c r="K80" i="2"/>
  <c r="L80" i="2" s="1"/>
  <c r="K81" i="2"/>
  <c r="L81" i="2" s="1"/>
  <c r="K82" i="2"/>
  <c r="L82" i="2" s="1"/>
  <c r="K83" i="2"/>
  <c r="L83" i="2" s="1"/>
  <c r="K84" i="2"/>
  <c r="L84" i="2" s="1"/>
  <c r="K85" i="2"/>
  <c r="L85" i="2" s="1"/>
  <c r="K86" i="2"/>
  <c r="L86" i="2" s="1"/>
  <c r="K87" i="2"/>
  <c r="L87" i="2" s="1"/>
  <c r="K88" i="2"/>
  <c r="L88" i="2" s="1"/>
  <c r="K89" i="2"/>
  <c r="L89" i="2" s="1"/>
  <c r="K90" i="2"/>
  <c r="L90" i="2" s="1"/>
  <c r="K91" i="2"/>
  <c r="L91" i="2" s="1"/>
  <c r="K92" i="2"/>
  <c r="L92" i="2" s="1"/>
  <c r="K93" i="2"/>
  <c r="L93" i="2" s="1"/>
  <c r="K94" i="2"/>
  <c r="L94" i="2" s="1"/>
  <c r="K95" i="2"/>
  <c r="L95" i="2" s="1"/>
  <c r="K96" i="2"/>
  <c r="L96" i="2" s="1"/>
  <c r="K97" i="2"/>
  <c r="L97" i="2" s="1"/>
  <c r="K98" i="2"/>
  <c r="L98" i="2" s="1"/>
  <c r="K99" i="2"/>
  <c r="L99" i="2" s="1"/>
  <c r="K100" i="2"/>
  <c r="L100" i="2" s="1"/>
  <c r="K101" i="2"/>
  <c r="L101" i="2" s="1"/>
  <c r="K102" i="2"/>
  <c r="L102" i="2" s="1"/>
  <c r="K103" i="2"/>
  <c r="L103" i="2" s="1"/>
  <c r="K104" i="2"/>
  <c r="L104" i="2" s="1"/>
  <c r="K105" i="2"/>
  <c r="L105" i="2" s="1"/>
  <c r="K106" i="2"/>
  <c r="L106" i="2" s="1"/>
  <c r="K107" i="2"/>
  <c r="L107" i="2" s="1"/>
  <c r="K108" i="2"/>
  <c r="L108" i="2" s="1"/>
  <c r="K109" i="2"/>
  <c r="L109" i="2" s="1"/>
  <c r="K110" i="2"/>
  <c r="L110" i="2" s="1"/>
  <c r="K111" i="2"/>
  <c r="L111" i="2" s="1"/>
  <c r="K112" i="2"/>
  <c r="L112" i="2" s="1"/>
  <c r="K113" i="2"/>
  <c r="L113" i="2" s="1"/>
  <c r="K114" i="2"/>
  <c r="L114" i="2" s="1"/>
  <c r="K115" i="2"/>
  <c r="L115" i="2" s="1"/>
  <c r="K116" i="2"/>
  <c r="L116" i="2" s="1"/>
  <c r="K117" i="2"/>
  <c r="L117" i="2" s="1"/>
  <c r="K118" i="2"/>
  <c r="L118" i="2" s="1"/>
  <c r="K119" i="2"/>
  <c r="L119" i="2" s="1"/>
  <c r="K120" i="2"/>
  <c r="L120" i="2" s="1"/>
  <c r="K121" i="2"/>
  <c r="L121" i="2" s="1"/>
  <c r="K122" i="2"/>
  <c r="L122" i="2" s="1"/>
  <c r="K123" i="2"/>
  <c r="L123" i="2" s="1"/>
  <c r="K124" i="2"/>
  <c r="L124" i="2" s="1"/>
  <c r="K125" i="2"/>
  <c r="L125" i="2" s="1"/>
  <c r="K126" i="2"/>
  <c r="L126" i="2" s="1"/>
  <c r="K127" i="2"/>
  <c r="L127" i="2" s="1"/>
  <c r="K128" i="2"/>
  <c r="L128" i="2" s="1"/>
  <c r="K129" i="2"/>
  <c r="L129" i="2" s="1"/>
  <c r="K130" i="2"/>
  <c r="L130" i="2" s="1"/>
  <c r="K131" i="2"/>
  <c r="L131" i="2" s="1"/>
  <c r="K132" i="2"/>
  <c r="L132" i="2" s="1"/>
  <c r="K133" i="2"/>
  <c r="L133" i="2" s="1"/>
  <c r="K134" i="2"/>
  <c r="L134" i="2" s="1"/>
  <c r="K135" i="2"/>
  <c r="L135" i="2" s="1"/>
  <c r="K136" i="2"/>
  <c r="L136" i="2" s="1"/>
  <c r="K137" i="2"/>
  <c r="L137" i="2" s="1"/>
  <c r="K138" i="2"/>
  <c r="L138" i="2" s="1"/>
  <c r="K139" i="2"/>
  <c r="L139" i="2" s="1"/>
  <c r="K140" i="2"/>
  <c r="L140" i="2" s="1"/>
  <c r="K141" i="2"/>
  <c r="L141" i="2" s="1"/>
  <c r="K142" i="2"/>
  <c r="L142" i="2" s="1"/>
  <c r="K143" i="2"/>
  <c r="L143" i="2" s="1"/>
  <c r="K144" i="2"/>
  <c r="L144" i="2" s="1"/>
  <c r="K145" i="2"/>
  <c r="L145" i="2" s="1"/>
  <c r="K146" i="2"/>
  <c r="L146" i="2" s="1"/>
  <c r="K147" i="2"/>
  <c r="L147" i="2" s="1"/>
  <c r="K148" i="2"/>
  <c r="L148" i="2" s="1"/>
  <c r="K149" i="2"/>
  <c r="K150" i="2"/>
  <c r="L150" i="2" s="1"/>
  <c r="K151" i="2"/>
  <c r="L151" i="2" s="1"/>
  <c r="K152" i="2"/>
  <c r="L152" i="2" s="1"/>
  <c r="K153" i="2"/>
  <c r="L153" i="2" s="1"/>
  <c r="K154" i="2"/>
  <c r="L154" i="2" s="1"/>
  <c r="K155" i="2"/>
  <c r="L155" i="2" s="1"/>
  <c r="K156" i="2"/>
  <c r="L156" i="2" s="1"/>
  <c r="K157" i="2"/>
  <c r="L157" i="2" s="1"/>
  <c r="K158" i="2"/>
  <c r="L158" i="2" s="1"/>
  <c r="K159" i="2"/>
  <c r="L159" i="2" s="1"/>
  <c r="K160" i="2"/>
  <c r="L160" i="2" s="1"/>
  <c r="K161" i="2"/>
  <c r="L161" i="2" s="1"/>
  <c r="K162" i="2"/>
  <c r="L162" i="2" s="1"/>
  <c r="K163" i="2"/>
  <c r="L163" i="2" s="1"/>
  <c r="K164" i="2"/>
  <c r="L164" i="2" s="1"/>
  <c r="K165" i="2"/>
  <c r="L165" i="2" s="1"/>
  <c r="K166" i="2"/>
  <c r="L166" i="2" s="1"/>
  <c r="K167" i="2"/>
  <c r="L167" i="2" s="1"/>
  <c r="K168" i="2"/>
  <c r="L168" i="2" s="1"/>
  <c r="K169" i="2"/>
  <c r="L169" i="2" s="1"/>
  <c r="K170" i="2"/>
  <c r="L170" i="2" s="1"/>
  <c r="K171" i="2"/>
  <c r="L171" i="2" s="1"/>
  <c r="K172" i="2"/>
  <c r="L172" i="2" s="1"/>
  <c r="K173" i="2"/>
  <c r="L173" i="2" s="1"/>
  <c r="K174" i="2"/>
  <c r="L174" i="2" s="1"/>
  <c r="K175" i="2"/>
  <c r="L175" i="2" s="1"/>
  <c r="K176" i="2"/>
  <c r="L176" i="2" s="1"/>
  <c r="K177" i="2"/>
  <c r="L177" i="2" s="1"/>
  <c r="K178" i="2"/>
  <c r="L178" i="2" s="1"/>
  <c r="K179" i="2"/>
  <c r="L179" i="2" s="1"/>
  <c r="K180" i="2"/>
  <c r="L180" i="2" s="1"/>
  <c r="K181" i="2"/>
  <c r="L181" i="2" s="1"/>
  <c r="K182" i="2"/>
  <c r="L182" i="2" s="1"/>
  <c r="K183" i="2"/>
  <c r="L183" i="2" s="1"/>
  <c r="K184" i="2"/>
  <c r="L184" i="2" s="1"/>
  <c r="K185" i="2"/>
  <c r="L185" i="2" s="1"/>
  <c r="K186" i="2"/>
  <c r="L186" i="2" s="1"/>
  <c r="K187" i="2"/>
  <c r="L187" i="2" s="1"/>
  <c r="K188" i="2"/>
  <c r="L188" i="2" s="1"/>
  <c r="K189" i="2"/>
  <c r="L189" i="2" s="1"/>
  <c r="K190" i="2"/>
  <c r="L190" i="2" s="1"/>
  <c r="K191" i="2"/>
  <c r="L191" i="2" s="1"/>
  <c r="K192" i="2"/>
  <c r="L192" i="2" s="1"/>
  <c r="K193" i="2"/>
  <c r="L193" i="2" s="1"/>
  <c r="K194" i="2"/>
  <c r="L194" i="2" s="1"/>
  <c r="K195" i="2"/>
  <c r="L195" i="2" s="1"/>
  <c r="K196" i="2"/>
  <c r="L196" i="2" s="1"/>
  <c r="K197" i="2"/>
  <c r="L197" i="2" s="1"/>
  <c r="K198" i="2"/>
  <c r="L198" i="2" s="1"/>
  <c r="K199" i="2"/>
  <c r="L199" i="2" s="1"/>
  <c r="K200" i="2"/>
  <c r="L200" i="2" s="1"/>
  <c r="K201" i="2"/>
  <c r="L201" i="2" s="1"/>
  <c r="K202" i="2"/>
  <c r="L202" i="2" s="1"/>
  <c r="K203" i="2"/>
  <c r="L203" i="2" s="1"/>
  <c r="K204" i="2"/>
  <c r="L204" i="2" s="1"/>
  <c r="K205" i="2"/>
  <c r="L205" i="2" s="1"/>
  <c r="K206" i="2"/>
  <c r="L206" i="2" s="1"/>
  <c r="K207" i="2"/>
  <c r="L207" i="2" s="1"/>
  <c r="K208" i="2"/>
  <c r="L208" i="2" s="1"/>
  <c r="K209" i="2"/>
  <c r="L209" i="2" s="1"/>
  <c r="K210" i="2"/>
  <c r="L210" i="2" s="1"/>
  <c r="K211" i="2"/>
  <c r="L211" i="2" s="1"/>
  <c r="K212" i="2"/>
  <c r="L212" i="2" s="1"/>
  <c r="K213" i="2"/>
  <c r="L213" i="2" s="1"/>
  <c r="K214" i="2"/>
  <c r="L214" i="2" s="1"/>
  <c r="K215" i="2"/>
  <c r="L215" i="2" s="1"/>
  <c r="K216" i="2"/>
  <c r="L216" i="2" s="1"/>
  <c r="K217" i="2"/>
  <c r="L217" i="2" s="1"/>
  <c r="K218" i="2"/>
  <c r="L218" i="2" s="1"/>
  <c r="K219" i="2"/>
  <c r="L219" i="2" s="1"/>
  <c r="K220" i="2"/>
  <c r="L220" i="2" s="1"/>
  <c r="K221" i="2"/>
  <c r="L221" i="2" s="1"/>
  <c r="K222" i="2"/>
  <c r="L222" i="2" s="1"/>
  <c r="K223" i="2"/>
  <c r="L223" i="2" s="1"/>
  <c r="K224" i="2"/>
  <c r="L224" i="2" s="1"/>
  <c r="K225" i="2"/>
  <c r="L225" i="2" s="1"/>
  <c r="K226" i="2"/>
  <c r="L226" i="2" s="1"/>
  <c r="K227" i="2"/>
  <c r="L227" i="2" s="1"/>
  <c r="K228" i="2"/>
  <c r="L228" i="2" s="1"/>
  <c r="K229" i="2"/>
  <c r="L229" i="2" s="1"/>
  <c r="K230" i="2"/>
  <c r="L230" i="2" s="1"/>
  <c r="K231" i="2"/>
  <c r="L231" i="2" s="1"/>
  <c r="K232" i="2"/>
  <c r="L232" i="2" s="1"/>
  <c r="K233" i="2"/>
  <c r="L233" i="2" s="1"/>
  <c r="K234" i="2"/>
  <c r="L234" i="2" s="1"/>
  <c r="K235" i="2"/>
  <c r="L235" i="2" s="1"/>
  <c r="K236" i="2"/>
  <c r="L236" i="2" s="1"/>
  <c r="K237" i="2"/>
  <c r="L237" i="2" s="1"/>
  <c r="K238" i="2"/>
  <c r="L238" i="2" s="1"/>
  <c r="K239" i="2"/>
  <c r="L239" i="2" s="1"/>
  <c r="K240" i="2"/>
  <c r="L240" i="2" s="1"/>
  <c r="K241" i="2"/>
  <c r="L241" i="2" s="1"/>
  <c r="K242" i="2"/>
  <c r="L242" i="2" s="1"/>
  <c r="K243" i="2"/>
  <c r="L243" i="2" s="1"/>
  <c r="K244" i="2"/>
  <c r="L244" i="2" s="1"/>
  <c r="K245" i="2"/>
  <c r="L245" i="2" s="1"/>
  <c r="K246" i="2"/>
  <c r="L246" i="2" s="1"/>
  <c r="K247" i="2"/>
  <c r="L247" i="2" s="1"/>
  <c r="K248" i="2"/>
  <c r="L248" i="2" s="1"/>
  <c r="K249" i="2"/>
  <c r="L249" i="2" s="1"/>
  <c r="K250" i="2"/>
  <c r="L250" i="2" s="1"/>
  <c r="K251" i="2"/>
  <c r="L251" i="2" s="1"/>
  <c r="K252" i="2"/>
  <c r="L252" i="2" s="1"/>
  <c r="K253" i="2"/>
  <c r="L253" i="2" s="1"/>
  <c r="K254" i="2"/>
  <c r="L254" i="2" s="1"/>
  <c r="K255" i="2"/>
  <c r="L255" i="2" s="1"/>
  <c r="K256" i="2"/>
  <c r="L256" i="2" s="1"/>
  <c r="K257" i="2"/>
  <c r="L257" i="2" s="1"/>
  <c r="K258" i="2"/>
  <c r="L258" i="2" s="1"/>
  <c r="K259" i="2"/>
  <c r="L259" i="2" s="1"/>
  <c r="K260" i="2"/>
  <c r="L260" i="2" s="1"/>
  <c r="K261" i="2"/>
  <c r="L261" i="2" s="1"/>
  <c r="K262" i="2"/>
  <c r="L262" i="2" s="1"/>
  <c r="K263" i="2"/>
  <c r="L263" i="2" s="1"/>
  <c r="K264" i="2"/>
  <c r="L264" i="2" s="1"/>
  <c r="K265" i="2"/>
  <c r="L265" i="2" s="1"/>
  <c r="K266" i="2"/>
  <c r="L266" i="2" s="1"/>
  <c r="K267" i="2"/>
  <c r="L267" i="2" s="1"/>
  <c r="K268" i="2"/>
  <c r="L268" i="2" s="1"/>
  <c r="K269" i="2"/>
  <c r="L269" i="2" s="1"/>
  <c r="K270" i="2"/>
  <c r="L270" i="2" s="1"/>
  <c r="K271" i="2"/>
  <c r="L271" i="2" s="1"/>
  <c r="K272" i="2"/>
  <c r="L272" i="2" s="1"/>
  <c r="K273" i="2"/>
  <c r="L273" i="2" s="1"/>
  <c r="K274" i="2"/>
  <c r="L274" i="2" s="1"/>
  <c r="K275" i="2"/>
  <c r="L275" i="2" s="1"/>
  <c r="K276" i="2"/>
  <c r="L276" i="2" s="1"/>
  <c r="K277" i="2"/>
  <c r="L277" i="2" s="1"/>
  <c r="K278" i="2"/>
  <c r="L278" i="2" s="1"/>
  <c r="K279" i="2"/>
  <c r="L279" i="2" s="1"/>
  <c r="K280" i="2"/>
  <c r="L280" i="2" s="1"/>
  <c r="K281" i="2"/>
  <c r="L281" i="2" s="1"/>
  <c r="K282" i="2"/>
  <c r="L282" i="2" s="1"/>
  <c r="K283" i="2"/>
  <c r="L283" i="2" s="1"/>
  <c r="K284" i="2"/>
  <c r="L284" i="2" s="1"/>
  <c r="K285" i="2"/>
  <c r="L285" i="2" s="1"/>
  <c r="K286" i="2"/>
  <c r="L286" i="2" s="1"/>
  <c r="K287" i="2"/>
  <c r="L287" i="2" s="1"/>
  <c r="K288" i="2"/>
  <c r="L288" i="2" s="1"/>
  <c r="K289" i="2"/>
  <c r="L289" i="2" s="1"/>
  <c r="K290" i="2"/>
  <c r="L290" i="2" s="1"/>
  <c r="K291" i="2"/>
  <c r="L291" i="2" s="1"/>
  <c r="K292" i="2"/>
  <c r="L292" i="2" s="1"/>
  <c r="K293" i="2"/>
  <c r="K294" i="2"/>
  <c r="L294" i="2" s="1"/>
  <c r="K295" i="2"/>
  <c r="L295" i="2" s="1"/>
  <c r="K296" i="2"/>
  <c r="L296" i="2" s="1"/>
  <c r="K297" i="2"/>
  <c r="L297" i="2" s="1"/>
  <c r="K298" i="2"/>
  <c r="L298" i="2" s="1"/>
  <c r="K299" i="2"/>
  <c r="L299" i="2" s="1"/>
  <c r="K300" i="2"/>
  <c r="L300" i="2" s="1"/>
  <c r="K301" i="2"/>
  <c r="L301" i="2" s="1"/>
  <c r="K302" i="2"/>
  <c r="L302" i="2" s="1"/>
  <c r="K303" i="2"/>
  <c r="L303" i="2" s="1"/>
  <c r="K304" i="2"/>
  <c r="L304" i="2" s="1"/>
  <c r="K305" i="2"/>
  <c r="L305" i="2" s="1"/>
  <c r="K306" i="2"/>
  <c r="L306" i="2" s="1"/>
  <c r="K307" i="2"/>
  <c r="L307" i="2" s="1"/>
  <c r="K308" i="2"/>
  <c r="L308" i="2" s="1"/>
  <c r="K309" i="2"/>
  <c r="L309" i="2" s="1"/>
  <c r="K310" i="2"/>
  <c r="L310" i="2" s="1"/>
  <c r="K311" i="2"/>
  <c r="L311" i="2" s="1"/>
  <c r="K312" i="2"/>
  <c r="L312" i="2" s="1"/>
  <c r="K313" i="2"/>
  <c r="L313" i="2" s="1"/>
  <c r="K314" i="2"/>
  <c r="L314" i="2" s="1"/>
  <c r="K315" i="2"/>
  <c r="L315" i="2" s="1"/>
  <c r="K316" i="2"/>
  <c r="L316" i="2" s="1"/>
  <c r="K317" i="2"/>
  <c r="L317" i="2" s="1"/>
  <c r="K318" i="2"/>
  <c r="L318" i="2" s="1"/>
  <c r="K319" i="2"/>
  <c r="L319" i="2" s="1"/>
  <c r="K320" i="2"/>
  <c r="L320" i="2" s="1"/>
  <c r="K321" i="2"/>
  <c r="L321" i="2" s="1"/>
  <c r="K322" i="2"/>
  <c r="L322" i="2" s="1"/>
  <c r="K323" i="2"/>
  <c r="L323" i="2" s="1"/>
  <c r="K324" i="2"/>
  <c r="L324" i="2" s="1"/>
  <c r="K325" i="2"/>
  <c r="L325" i="2" s="1"/>
  <c r="K326" i="2"/>
  <c r="L326" i="2" s="1"/>
  <c r="K327" i="2"/>
  <c r="L327" i="2" s="1"/>
  <c r="K328" i="2"/>
  <c r="L328" i="2" s="1"/>
  <c r="K329" i="2"/>
  <c r="L329" i="2" s="1"/>
  <c r="K330" i="2"/>
  <c r="L330" i="2" s="1"/>
  <c r="K331" i="2"/>
  <c r="L331" i="2" s="1"/>
  <c r="K332" i="2"/>
  <c r="L332" i="2" s="1"/>
  <c r="K333" i="2"/>
  <c r="L333" i="2" s="1"/>
  <c r="K334" i="2"/>
  <c r="L334" i="2" s="1"/>
  <c r="K335" i="2"/>
  <c r="L335" i="2" s="1"/>
  <c r="K336" i="2"/>
  <c r="L336" i="2" s="1"/>
  <c r="K337" i="2"/>
  <c r="L337" i="2" s="1"/>
  <c r="K338" i="2"/>
  <c r="L338" i="2" s="1"/>
  <c r="K339" i="2"/>
  <c r="L339" i="2" s="1"/>
  <c r="K340" i="2"/>
  <c r="L340" i="2" s="1"/>
  <c r="K341" i="2"/>
  <c r="L341" i="2" s="1"/>
  <c r="K342" i="2"/>
  <c r="L342" i="2" s="1"/>
  <c r="K343" i="2"/>
  <c r="L343" i="2" s="1"/>
  <c r="K344" i="2"/>
  <c r="L344" i="2" s="1"/>
  <c r="K345" i="2"/>
  <c r="L345" i="2" s="1"/>
  <c r="K346" i="2"/>
  <c r="L346" i="2" s="1"/>
  <c r="K347" i="2"/>
  <c r="L347" i="2" s="1"/>
  <c r="K348" i="2"/>
  <c r="L348" i="2" s="1"/>
  <c r="K349" i="2"/>
  <c r="L349" i="2" s="1"/>
  <c r="K350" i="2"/>
  <c r="L350" i="2" s="1"/>
  <c r="K351" i="2"/>
  <c r="L351" i="2" s="1"/>
  <c r="K352" i="2"/>
  <c r="L352" i="2" s="1"/>
  <c r="K353" i="2"/>
  <c r="L353" i="2" s="1"/>
  <c r="K354" i="2"/>
  <c r="L354" i="2" s="1"/>
  <c r="K355" i="2"/>
  <c r="L355" i="2" s="1"/>
  <c r="K356" i="2"/>
  <c r="L356" i="2" s="1"/>
  <c r="K357" i="2"/>
  <c r="L357" i="2" s="1"/>
  <c r="K358" i="2"/>
  <c r="L358" i="2" s="1"/>
  <c r="K359" i="2"/>
  <c r="L359" i="2" s="1"/>
  <c r="K360" i="2"/>
  <c r="L360" i="2" s="1"/>
  <c r="K361" i="2"/>
  <c r="L361" i="2" s="1"/>
  <c r="K362" i="2"/>
  <c r="L362" i="2" s="1"/>
  <c r="K363" i="2"/>
  <c r="L363" i="2" s="1"/>
  <c r="K364" i="2"/>
  <c r="L364" i="2" s="1"/>
  <c r="K365" i="2"/>
  <c r="L365" i="2" s="1"/>
  <c r="K366" i="2"/>
  <c r="L366" i="2" s="1"/>
  <c r="K367" i="2"/>
  <c r="L367" i="2" s="1"/>
  <c r="K368" i="2"/>
  <c r="L368" i="2" s="1"/>
  <c r="K369" i="2"/>
  <c r="L369" i="2" s="1"/>
  <c r="K370" i="2"/>
  <c r="L370" i="2" s="1"/>
  <c r="K371" i="2"/>
  <c r="L371" i="2" s="1"/>
  <c r="K372" i="2"/>
  <c r="L372" i="2" s="1"/>
  <c r="K373" i="2"/>
  <c r="L373" i="2" s="1"/>
  <c r="K374" i="2"/>
  <c r="L374" i="2" s="1"/>
  <c r="K375" i="2"/>
  <c r="L375" i="2" s="1"/>
  <c r="K376" i="2"/>
  <c r="L376" i="2" s="1"/>
  <c r="K377" i="2"/>
  <c r="L377" i="2" s="1"/>
  <c r="K378" i="2"/>
  <c r="L378" i="2" s="1"/>
  <c r="K379" i="2"/>
  <c r="L379" i="2" s="1"/>
  <c r="K380" i="2"/>
  <c r="L380" i="2" s="1"/>
  <c r="K381" i="2"/>
  <c r="L381" i="2" s="1"/>
  <c r="K382" i="2"/>
  <c r="L382" i="2" s="1"/>
  <c r="K383" i="2"/>
  <c r="L383" i="2" s="1"/>
  <c r="K384" i="2"/>
  <c r="L384" i="2" s="1"/>
  <c r="K385" i="2"/>
  <c r="L385" i="2" s="1"/>
  <c r="K386" i="2"/>
  <c r="L386" i="2" s="1"/>
  <c r="K387" i="2"/>
  <c r="L387" i="2" s="1"/>
  <c r="K388" i="2"/>
  <c r="K389" i="2"/>
  <c r="L389" i="2" s="1"/>
  <c r="K390" i="2"/>
  <c r="L390" i="2" s="1"/>
  <c r="K391" i="2"/>
  <c r="L391" i="2" s="1"/>
  <c r="K392" i="2"/>
  <c r="L392" i="2" s="1"/>
  <c r="K393" i="2"/>
  <c r="L393" i="2" s="1"/>
  <c r="K394" i="2"/>
  <c r="L394" i="2" s="1"/>
  <c r="K395" i="2"/>
  <c r="L395" i="2" s="1"/>
  <c r="K396" i="2"/>
  <c r="L396" i="2" s="1"/>
  <c r="K397" i="2"/>
  <c r="L397" i="2" s="1"/>
  <c r="K398" i="2"/>
  <c r="L398" i="2" s="1"/>
  <c r="K399" i="2"/>
  <c r="L399" i="2" s="1"/>
  <c r="K400" i="2"/>
  <c r="L400" i="2" s="1"/>
  <c r="K401" i="2"/>
  <c r="L401" i="2" s="1"/>
  <c r="K402" i="2"/>
  <c r="L402" i="2" s="1"/>
  <c r="K403" i="2"/>
  <c r="L403" i="2" s="1"/>
  <c r="K404" i="2"/>
  <c r="L404" i="2" s="1"/>
  <c r="K405" i="2"/>
  <c r="L405" i="2" s="1"/>
  <c r="K406" i="2"/>
  <c r="L406" i="2" s="1"/>
  <c r="K407" i="2"/>
  <c r="L407" i="2" s="1"/>
  <c r="K408" i="2"/>
  <c r="L408" i="2" s="1"/>
  <c r="K409" i="2"/>
  <c r="L409" i="2" s="1"/>
  <c r="K410" i="2"/>
  <c r="L410" i="2" s="1"/>
  <c r="K411" i="2"/>
  <c r="L411" i="2" s="1"/>
  <c r="K412" i="2"/>
  <c r="L412" i="2" s="1"/>
  <c r="K413" i="2"/>
  <c r="L413" i="2" s="1"/>
  <c r="K414" i="2"/>
  <c r="L414" i="2" s="1"/>
  <c r="K415" i="2"/>
  <c r="L415" i="2" s="1"/>
  <c r="K416" i="2"/>
  <c r="L416" i="2" s="1"/>
  <c r="K417" i="2"/>
  <c r="L417" i="2" s="1"/>
  <c r="K418" i="2"/>
  <c r="L418" i="2" s="1"/>
  <c r="K419" i="2"/>
  <c r="L419" i="2" s="1"/>
  <c r="K420" i="2"/>
  <c r="L420" i="2" s="1"/>
  <c r="K421" i="2"/>
  <c r="L421" i="2" s="1"/>
  <c r="K422" i="2"/>
  <c r="L422" i="2" s="1"/>
  <c r="K423" i="2"/>
  <c r="L423" i="2" s="1"/>
  <c r="K424" i="2"/>
  <c r="L424" i="2" s="1"/>
  <c r="K425" i="2"/>
  <c r="L425" i="2" s="1"/>
  <c r="K426" i="2"/>
  <c r="L426" i="2" s="1"/>
  <c r="K427" i="2"/>
  <c r="L427" i="2" s="1"/>
  <c r="K428" i="2"/>
  <c r="L428" i="2" s="1"/>
  <c r="K429" i="2"/>
  <c r="L429" i="2" s="1"/>
  <c r="K430" i="2"/>
  <c r="L430" i="2" s="1"/>
  <c r="K431" i="2"/>
  <c r="L431" i="2" s="1"/>
  <c r="K432" i="2"/>
  <c r="L432" i="2" s="1"/>
  <c r="K433" i="2"/>
  <c r="L433" i="2" s="1"/>
  <c r="K434" i="2"/>
  <c r="L434" i="2" s="1"/>
  <c r="K435" i="2"/>
  <c r="L435" i="2" s="1"/>
  <c r="K436" i="2"/>
  <c r="L436" i="2" s="1"/>
  <c r="K437" i="2"/>
  <c r="L437" i="2" s="1"/>
  <c r="K438" i="2"/>
  <c r="L438" i="2" s="1"/>
  <c r="K439" i="2"/>
  <c r="L439" i="2" s="1"/>
  <c r="K440" i="2"/>
  <c r="L440" i="2" s="1"/>
  <c r="K441" i="2"/>
  <c r="L441" i="2" s="1"/>
  <c r="K442" i="2"/>
  <c r="L442" i="2" s="1"/>
  <c r="K443" i="2"/>
  <c r="L443" i="2" s="1"/>
  <c r="K444" i="2"/>
  <c r="L444" i="2" s="1"/>
  <c r="K445" i="2"/>
  <c r="L445" i="2" s="1"/>
  <c r="K446" i="2"/>
  <c r="L446" i="2" s="1"/>
  <c r="K447" i="2"/>
  <c r="L447" i="2" s="1"/>
  <c r="K448" i="2"/>
  <c r="L448" i="2" s="1"/>
  <c r="K449" i="2"/>
  <c r="L449" i="2" s="1"/>
  <c r="K450" i="2"/>
  <c r="L450" i="2" s="1"/>
  <c r="K451" i="2"/>
  <c r="L451" i="2" s="1"/>
  <c r="K452" i="2"/>
  <c r="L452" i="2" s="1"/>
  <c r="K453" i="2"/>
  <c r="L453" i="2" s="1"/>
  <c r="K454" i="2"/>
  <c r="L454" i="2" s="1"/>
  <c r="K455" i="2"/>
  <c r="L455" i="2" s="1"/>
  <c r="K456" i="2"/>
  <c r="L456" i="2" s="1"/>
  <c r="K457" i="2"/>
  <c r="L457" i="2" s="1"/>
  <c r="K458" i="2"/>
  <c r="L458" i="2" s="1"/>
  <c r="K459" i="2"/>
  <c r="L459" i="2" s="1"/>
  <c r="K460" i="2"/>
  <c r="L460" i="2" s="1"/>
  <c r="K461" i="2"/>
  <c r="L461" i="2" s="1"/>
  <c r="K462" i="2"/>
  <c r="L462" i="2" s="1"/>
  <c r="K463" i="2"/>
  <c r="L463" i="2" s="1"/>
  <c r="K464" i="2"/>
  <c r="L464" i="2" s="1"/>
  <c r="K465" i="2"/>
  <c r="L465" i="2" s="1"/>
  <c r="K466" i="2"/>
  <c r="L466" i="2" s="1"/>
  <c r="K467" i="2"/>
  <c r="L467" i="2" s="1"/>
  <c r="K468" i="2"/>
  <c r="L468" i="2" s="1"/>
  <c r="K469" i="2"/>
  <c r="L469" i="2" s="1"/>
  <c r="K470" i="2"/>
  <c r="K471" i="2"/>
  <c r="L471" i="2" s="1"/>
  <c r="K472" i="2"/>
  <c r="L472" i="2" s="1"/>
  <c r="K473" i="2"/>
  <c r="L473" i="2" s="1"/>
  <c r="K474" i="2"/>
  <c r="L474" i="2" s="1"/>
  <c r="K475" i="2"/>
  <c r="L475" i="2" s="1"/>
  <c r="K476" i="2"/>
  <c r="L476" i="2" s="1"/>
  <c r="K477" i="2"/>
  <c r="L477" i="2" s="1"/>
  <c r="K478" i="2"/>
  <c r="L478" i="2" s="1"/>
  <c r="K479" i="2"/>
  <c r="L479" i="2" s="1"/>
  <c r="K480" i="2"/>
  <c r="L480" i="2" s="1"/>
  <c r="K481" i="2"/>
  <c r="L481" i="2" s="1"/>
  <c r="K482" i="2"/>
  <c r="L482" i="2" s="1"/>
  <c r="K483" i="2"/>
  <c r="L483" i="2" s="1"/>
  <c r="K484" i="2"/>
  <c r="L484" i="2" s="1"/>
  <c r="K485" i="2"/>
  <c r="L485" i="2" s="1"/>
  <c r="K486" i="2"/>
  <c r="L486" i="2" s="1"/>
  <c r="K487" i="2"/>
  <c r="L487" i="2" s="1"/>
  <c r="K488" i="2"/>
  <c r="L488" i="2" s="1"/>
  <c r="K489" i="2"/>
  <c r="L489" i="2" s="1"/>
  <c r="K490" i="2"/>
  <c r="L490" i="2" s="1"/>
  <c r="K491" i="2"/>
  <c r="L491" i="2" s="1"/>
  <c r="K492" i="2"/>
  <c r="L492" i="2" s="1"/>
  <c r="K493" i="2"/>
  <c r="L493" i="2" s="1"/>
  <c r="K494" i="2"/>
  <c r="L494" i="2" s="1"/>
  <c r="K495" i="2"/>
  <c r="L495" i="2" s="1"/>
  <c r="K496" i="2"/>
  <c r="L496" i="2" s="1"/>
  <c r="K497" i="2"/>
  <c r="L497" i="2" s="1"/>
  <c r="K498" i="2"/>
  <c r="L498" i="2" s="1"/>
  <c r="K499" i="2"/>
  <c r="L499" i="2" s="1"/>
  <c r="K500" i="2"/>
  <c r="L500" i="2" s="1"/>
  <c r="K501" i="2"/>
  <c r="L501" i="2" s="1"/>
  <c r="K502" i="2"/>
  <c r="L502" i="2" s="1"/>
  <c r="K503" i="2"/>
  <c r="L503" i="2" s="1"/>
  <c r="K504" i="2"/>
  <c r="L504" i="2" s="1"/>
  <c r="K505" i="2"/>
  <c r="L505" i="2" s="1"/>
  <c r="K506" i="2"/>
  <c r="L506" i="2" s="1"/>
  <c r="K507" i="2"/>
  <c r="L507" i="2" s="1"/>
  <c r="K508" i="2"/>
  <c r="L508" i="2" s="1"/>
  <c r="K509" i="2"/>
  <c r="L509" i="2" s="1"/>
  <c r="K510" i="2"/>
  <c r="L510" i="2" s="1"/>
  <c r="K511" i="2"/>
  <c r="L511" i="2" s="1"/>
  <c r="K512" i="2"/>
  <c r="L512" i="2" s="1"/>
  <c r="K513" i="2"/>
  <c r="L513" i="2" s="1"/>
  <c r="K514" i="2"/>
  <c r="L514" i="2" s="1"/>
  <c r="K515" i="2"/>
  <c r="L515" i="2" s="1"/>
  <c r="K516" i="2"/>
  <c r="L516" i="2" s="1"/>
  <c r="K517" i="2"/>
  <c r="L517" i="2" s="1"/>
  <c r="K518" i="2"/>
  <c r="L518" i="2" s="1"/>
  <c r="K519" i="2"/>
  <c r="L519" i="2" s="1"/>
  <c r="K520" i="2"/>
  <c r="L520" i="2" s="1"/>
  <c r="K521" i="2"/>
  <c r="L521" i="2" s="1"/>
  <c r="K522" i="2"/>
  <c r="L522" i="2" s="1"/>
  <c r="K523" i="2"/>
  <c r="L523" i="2" s="1"/>
  <c r="K524" i="2"/>
  <c r="L524" i="2" s="1"/>
  <c r="K525" i="2"/>
  <c r="L525" i="2" s="1"/>
  <c r="K526" i="2"/>
  <c r="L526" i="2" s="1"/>
  <c r="K527" i="2"/>
  <c r="L527" i="2" s="1"/>
  <c r="K528" i="2"/>
  <c r="L528" i="2" s="1"/>
  <c r="K529" i="2"/>
  <c r="L529" i="2" s="1"/>
  <c r="K530" i="2"/>
  <c r="L530" i="2" s="1"/>
  <c r="K531" i="2"/>
  <c r="L531" i="2" s="1"/>
  <c r="K532" i="2"/>
  <c r="L532" i="2" s="1"/>
  <c r="K533" i="2"/>
  <c r="L533" i="2" s="1"/>
  <c r="K534" i="2"/>
  <c r="L534" i="2" s="1"/>
  <c r="K535" i="2"/>
  <c r="L535" i="2" s="1"/>
  <c r="K536" i="2"/>
  <c r="L536" i="2" s="1"/>
  <c r="K537" i="2"/>
  <c r="L537" i="2" s="1"/>
  <c r="K538" i="2"/>
  <c r="K539" i="2"/>
  <c r="L539" i="2" s="1"/>
  <c r="K540" i="2"/>
  <c r="L540" i="2" s="1"/>
  <c r="K541" i="2"/>
  <c r="L541" i="2" s="1"/>
  <c r="K542" i="2"/>
  <c r="L542" i="2" s="1"/>
  <c r="K543" i="2"/>
  <c r="L543" i="2" s="1"/>
  <c r="K544" i="2"/>
  <c r="L544" i="2" s="1"/>
  <c r="K545" i="2"/>
  <c r="L545" i="2" s="1"/>
  <c r="K546" i="2"/>
  <c r="L546" i="2" s="1"/>
  <c r="K547" i="2"/>
  <c r="L547" i="2" s="1"/>
  <c r="K548" i="2"/>
  <c r="L548" i="2" s="1"/>
  <c r="K549" i="2"/>
  <c r="L549" i="2" s="1"/>
  <c r="K550" i="2"/>
  <c r="L550" i="2" s="1"/>
  <c r="K551" i="2"/>
  <c r="L551" i="2" s="1"/>
  <c r="K552" i="2"/>
  <c r="L552" i="2" s="1"/>
  <c r="K553" i="2"/>
  <c r="L553" i="2" s="1"/>
  <c r="K554" i="2"/>
  <c r="L554" i="2" s="1"/>
  <c r="K555" i="2"/>
  <c r="L555" i="2" s="1"/>
  <c r="K556" i="2"/>
  <c r="L556" i="2" s="1"/>
  <c r="K557" i="2"/>
  <c r="L557" i="2" s="1"/>
  <c r="K558" i="2"/>
  <c r="L558" i="2" s="1"/>
  <c r="K559" i="2"/>
  <c r="L559" i="2" s="1"/>
  <c r="K560" i="2"/>
  <c r="L560" i="2" s="1"/>
  <c r="K561" i="2"/>
  <c r="L561" i="2" s="1"/>
  <c r="K562" i="2"/>
  <c r="L562" i="2" s="1"/>
  <c r="K563" i="2"/>
  <c r="L563" i="2" s="1"/>
  <c r="K564" i="2"/>
  <c r="L564" i="2" s="1"/>
  <c r="K565" i="2"/>
  <c r="L565" i="2" s="1"/>
  <c r="K566" i="2"/>
  <c r="L566" i="2" s="1"/>
  <c r="K567" i="2"/>
  <c r="L567" i="2" s="1"/>
  <c r="K568" i="2"/>
  <c r="L568" i="2" s="1"/>
  <c r="K569" i="2"/>
  <c r="L569" i="2" s="1"/>
  <c r="K570" i="2"/>
  <c r="L570" i="2" s="1"/>
  <c r="K571" i="2"/>
  <c r="L571" i="2" s="1"/>
  <c r="K572" i="2"/>
  <c r="L572" i="2" s="1"/>
  <c r="K573" i="2"/>
  <c r="L573" i="2" s="1"/>
  <c r="K574" i="2"/>
  <c r="L574" i="2" s="1"/>
  <c r="K575" i="2"/>
  <c r="L575" i="2" s="1"/>
  <c r="K576" i="2"/>
  <c r="L576" i="2" s="1"/>
  <c r="K577" i="2"/>
  <c r="L577" i="2" s="1"/>
  <c r="K578" i="2"/>
  <c r="L578" i="2" s="1"/>
  <c r="K579" i="2"/>
  <c r="L579" i="2" s="1"/>
  <c r="K580" i="2"/>
  <c r="L580" i="2" s="1"/>
  <c r="K581" i="2"/>
  <c r="L581" i="2" s="1"/>
  <c r="K582" i="2"/>
  <c r="L582" i="2" s="1"/>
  <c r="K583" i="2"/>
  <c r="L583" i="2" s="1"/>
  <c r="K584" i="2"/>
  <c r="L584" i="2" s="1"/>
  <c r="K585" i="2"/>
  <c r="L585" i="2" s="1"/>
  <c r="K586" i="2"/>
  <c r="L586" i="2" s="1"/>
  <c r="K587" i="2"/>
  <c r="L587" i="2" s="1"/>
  <c r="K588" i="2"/>
  <c r="L588" i="2" s="1"/>
  <c r="K589" i="2"/>
  <c r="L589" i="2" s="1"/>
  <c r="K590" i="2"/>
  <c r="L590" i="2" s="1"/>
  <c r="K591" i="2"/>
  <c r="L591" i="2" s="1"/>
  <c r="K592" i="2"/>
  <c r="K593" i="2"/>
  <c r="L593" i="2" s="1"/>
  <c r="K594" i="2"/>
  <c r="L594" i="2" s="1"/>
  <c r="K595" i="2"/>
  <c r="L595" i="2" s="1"/>
  <c r="K596" i="2"/>
  <c r="L596" i="2" s="1"/>
  <c r="K597" i="2"/>
  <c r="L597" i="2" s="1"/>
  <c r="K598" i="2"/>
  <c r="L598" i="2" s="1"/>
  <c r="K599" i="2"/>
  <c r="L599" i="2" s="1"/>
  <c r="K600" i="2"/>
  <c r="L600" i="2" s="1"/>
  <c r="K601" i="2"/>
  <c r="L601" i="2" s="1"/>
  <c r="K602" i="2"/>
  <c r="L602" i="2" s="1"/>
  <c r="K603" i="2"/>
  <c r="L603" i="2" s="1"/>
  <c r="K604" i="2"/>
  <c r="L604" i="2" s="1"/>
  <c r="K605" i="2"/>
  <c r="L605" i="2" s="1"/>
  <c r="K606" i="2"/>
  <c r="L606" i="2" s="1"/>
  <c r="K607" i="2"/>
  <c r="L607" i="2" s="1"/>
  <c r="K608" i="2"/>
  <c r="L608" i="2" s="1"/>
  <c r="K609" i="2"/>
  <c r="L609" i="2" s="1"/>
  <c r="K610" i="2"/>
  <c r="L610" i="2" s="1"/>
  <c r="K611" i="2"/>
  <c r="L611" i="2" s="1"/>
  <c r="K612" i="2"/>
  <c r="L612" i="2" s="1"/>
  <c r="K613" i="2"/>
  <c r="L613" i="2" s="1"/>
  <c r="K614" i="2"/>
  <c r="L614" i="2" s="1"/>
  <c r="K615" i="2"/>
  <c r="L615" i="2" s="1"/>
  <c r="K616" i="2"/>
  <c r="L616" i="2" s="1"/>
  <c r="K617" i="2"/>
  <c r="L617" i="2" s="1"/>
  <c r="K618" i="2"/>
  <c r="L618" i="2" s="1"/>
  <c r="K619" i="2"/>
  <c r="L619" i="2" s="1"/>
  <c r="K620" i="2"/>
  <c r="L620" i="2" s="1"/>
  <c r="K621" i="2"/>
  <c r="L621" i="2" s="1"/>
  <c r="K622" i="2"/>
  <c r="L622" i="2" s="1"/>
  <c r="K623" i="2"/>
  <c r="L623" i="2" s="1"/>
  <c r="K624" i="2"/>
  <c r="L624" i="2" s="1"/>
  <c r="K625" i="2"/>
  <c r="L625" i="2" s="1"/>
  <c r="K626" i="2"/>
  <c r="L626" i="2" s="1"/>
  <c r="K627" i="2"/>
  <c r="L627" i="2" s="1"/>
  <c r="K628" i="2"/>
  <c r="L628" i="2" s="1"/>
  <c r="K629" i="2"/>
  <c r="L629" i="2" s="1"/>
  <c r="K630" i="2"/>
  <c r="L630" i="2" s="1"/>
  <c r="K631" i="2"/>
  <c r="L631" i="2" s="1"/>
  <c r="K632" i="2"/>
  <c r="L632" i="2" s="1"/>
  <c r="K633" i="2"/>
  <c r="L633" i="2" s="1"/>
  <c r="K634" i="2"/>
  <c r="L634" i="2" s="1"/>
  <c r="K635" i="2"/>
  <c r="L635" i="2" s="1"/>
  <c r="K636" i="2"/>
  <c r="L636" i="2" s="1"/>
  <c r="K637" i="2"/>
  <c r="L637" i="2" s="1"/>
  <c r="K638" i="2"/>
  <c r="L638" i="2" s="1"/>
  <c r="K639" i="2"/>
  <c r="L639" i="2" s="1"/>
  <c r="K640" i="2"/>
  <c r="L640" i="2" s="1"/>
  <c r="K641" i="2"/>
  <c r="L641" i="2" s="1"/>
  <c r="K642" i="2"/>
  <c r="L642" i="2" s="1"/>
  <c r="K643" i="2"/>
  <c r="L643" i="2" s="1"/>
  <c r="K644" i="2"/>
  <c r="L644" i="2" s="1"/>
  <c r="K645" i="2"/>
  <c r="L645" i="2" s="1"/>
  <c r="K646" i="2"/>
  <c r="K647" i="2"/>
  <c r="L647" i="2" s="1"/>
  <c r="K648" i="2"/>
  <c r="L648" i="2" s="1"/>
  <c r="K649" i="2"/>
  <c r="L649" i="2" s="1"/>
  <c r="K650" i="2"/>
  <c r="L650" i="2" s="1"/>
  <c r="K651" i="2"/>
  <c r="L651" i="2" s="1"/>
  <c r="K652" i="2"/>
  <c r="L652" i="2" s="1"/>
  <c r="K653" i="2"/>
  <c r="L653" i="2" s="1"/>
  <c r="K654" i="2"/>
  <c r="L654" i="2" s="1"/>
  <c r="K655" i="2"/>
  <c r="L655" i="2" s="1"/>
  <c r="K656" i="2"/>
  <c r="L656" i="2" s="1"/>
  <c r="K657" i="2"/>
  <c r="L657" i="2" s="1"/>
  <c r="K658" i="2"/>
  <c r="L658" i="2" s="1"/>
  <c r="K659" i="2"/>
  <c r="L659" i="2" s="1"/>
  <c r="K660" i="2"/>
  <c r="L660" i="2" s="1"/>
  <c r="K661" i="2"/>
  <c r="L661" i="2" s="1"/>
  <c r="K662" i="2"/>
  <c r="L662" i="2" s="1"/>
  <c r="K663" i="2"/>
  <c r="L663" i="2" s="1"/>
  <c r="K664" i="2"/>
  <c r="L664" i="2" s="1"/>
  <c r="K665" i="2"/>
  <c r="L665" i="2" s="1"/>
  <c r="K666" i="2"/>
  <c r="L666" i="2" s="1"/>
  <c r="K667" i="2"/>
  <c r="L667" i="2" s="1"/>
  <c r="K668" i="2"/>
  <c r="L668" i="2" s="1"/>
  <c r="K669" i="2"/>
  <c r="L669" i="2" s="1"/>
  <c r="K670" i="2"/>
  <c r="L670" i="2" s="1"/>
  <c r="K671" i="2"/>
  <c r="L671" i="2" s="1"/>
  <c r="K672" i="2"/>
  <c r="L672" i="2" s="1"/>
  <c r="K673" i="2"/>
  <c r="L673" i="2" s="1"/>
  <c r="K674" i="2"/>
  <c r="L674" i="2" s="1"/>
  <c r="K675" i="2"/>
  <c r="L675" i="2" s="1"/>
  <c r="K676" i="2"/>
  <c r="L676" i="2" s="1"/>
  <c r="K677" i="2"/>
  <c r="L677" i="2" s="1"/>
  <c r="K678" i="2"/>
  <c r="L678" i="2" s="1"/>
  <c r="K679" i="2"/>
  <c r="L679" i="2" s="1"/>
  <c r="K680" i="2"/>
  <c r="L680" i="2" s="1"/>
  <c r="K681" i="2"/>
  <c r="L681" i="2" s="1"/>
  <c r="K682" i="2"/>
  <c r="L682" i="2" s="1"/>
  <c r="K683" i="2"/>
  <c r="L683" i="2" s="1"/>
  <c r="K684" i="2"/>
  <c r="L684" i="2" s="1"/>
  <c r="K685" i="2"/>
  <c r="L685" i="2" s="1"/>
  <c r="K686" i="2"/>
  <c r="L686" i="2" s="1"/>
  <c r="K687" i="2"/>
  <c r="L687" i="2" s="1"/>
  <c r="K688" i="2"/>
  <c r="L688" i="2" s="1"/>
  <c r="K689" i="2"/>
  <c r="L689" i="2" s="1"/>
  <c r="K690" i="2"/>
  <c r="L690" i="2" s="1"/>
  <c r="K691" i="2"/>
  <c r="L691" i="2" s="1"/>
  <c r="K692" i="2"/>
  <c r="L692" i="2" s="1"/>
  <c r="K693" i="2"/>
  <c r="L693" i="2" s="1"/>
  <c r="K694" i="2"/>
  <c r="L694" i="2" s="1"/>
  <c r="K695" i="2"/>
  <c r="L695" i="2" s="1"/>
  <c r="K696" i="2"/>
  <c r="L696" i="2" s="1"/>
  <c r="K697" i="2"/>
  <c r="L697" i="2" s="1"/>
  <c r="K698" i="2"/>
  <c r="L698" i="2" s="1"/>
  <c r="K699" i="2"/>
  <c r="L699" i="2" s="1"/>
  <c r="K700" i="2"/>
  <c r="K701" i="2"/>
  <c r="L701" i="2" s="1"/>
  <c r="K702" i="2"/>
  <c r="L702" i="2" s="1"/>
  <c r="K703" i="2"/>
  <c r="L703" i="2" s="1"/>
  <c r="K704" i="2"/>
  <c r="L704" i="2" s="1"/>
  <c r="K705" i="2"/>
  <c r="L705" i="2" s="1"/>
  <c r="K706" i="2"/>
  <c r="L706" i="2" s="1"/>
  <c r="K707" i="2"/>
  <c r="L707" i="2" s="1"/>
  <c r="K708" i="2"/>
  <c r="L708" i="2" s="1"/>
  <c r="K709" i="2"/>
  <c r="L709" i="2" s="1"/>
  <c r="K710" i="2"/>
  <c r="L710" i="2" s="1"/>
  <c r="K711" i="2"/>
  <c r="L711" i="2" s="1"/>
  <c r="K712" i="2"/>
  <c r="L712" i="2" s="1"/>
  <c r="K713" i="2"/>
  <c r="L713" i="2" s="1"/>
  <c r="K714" i="2"/>
  <c r="L714" i="2" s="1"/>
  <c r="K715" i="2"/>
  <c r="L715" i="2" s="1"/>
  <c r="K716" i="2"/>
  <c r="L716" i="2" s="1"/>
  <c r="K717" i="2"/>
  <c r="L717" i="2" s="1"/>
  <c r="K718" i="2"/>
  <c r="L718" i="2" s="1"/>
  <c r="K719" i="2"/>
  <c r="L719" i="2" s="1"/>
  <c r="K720" i="2"/>
  <c r="L720" i="2" s="1"/>
  <c r="K721" i="2"/>
  <c r="L721" i="2" s="1"/>
  <c r="K722" i="2"/>
  <c r="L722" i="2" s="1"/>
  <c r="K723" i="2"/>
  <c r="L723" i="2" s="1"/>
  <c r="K724" i="2"/>
  <c r="L724" i="2" s="1"/>
  <c r="K725" i="2"/>
  <c r="L725" i="2" s="1"/>
  <c r="K726" i="2"/>
  <c r="L726" i="2" s="1"/>
  <c r="K727" i="2"/>
  <c r="L727" i="2" s="1"/>
  <c r="K728" i="2"/>
  <c r="L728" i="2" s="1"/>
  <c r="K729" i="2"/>
  <c r="L729" i="2" s="1"/>
  <c r="K730" i="2"/>
  <c r="L730" i="2" s="1"/>
  <c r="K731" i="2"/>
  <c r="L731" i="2" s="1"/>
  <c r="K732" i="2"/>
  <c r="L732" i="2" s="1"/>
  <c r="K733" i="2"/>
  <c r="L733" i="2" s="1"/>
  <c r="K734" i="2"/>
  <c r="L734" i="2" s="1"/>
  <c r="K735" i="2"/>
  <c r="L735" i="2" s="1"/>
  <c r="K736" i="2"/>
  <c r="L736" i="2" s="1"/>
  <c r="K737" i="2"/>
  <c r="L737" i="2" s="1"/>
  <c r="K738" i="2"/>
  <c r="L738" i="2" s="1"/>
  <c r="K739" i="2"/>
  <c r="L739" i="2" s="1"/>
  <c r="K740" i="2"/>
  <c r="L740" i="2" s="1"/>
  <c r="K741" i="2"/>
  <c r="L741" i="2" s="1"/>
  <c r="K742" i="2"/>
  <c r="L742" i="2" s="1"/>
  <c r="K743" i="2"/>
  <c r="L743" i="2" s="1"/>
  <c r="K744" i="2"/>
  <c r="L744" i="2" s="1"/>
  <c r="K745" i="2"/>
  <c r="L745" i="2" s="1"/>
  <c r="K746" i="2"/>
  <c r="L746" i="2" s="1"/>
  <c r="K747" i="2"/>
  <c r="L747" i="2" s="1"/>
  <c r="K748" i="2"/>
  <c r="L748" i="2" s="1"/>
  <c r="K749" i="2"/>
  <c r="L749" i="2" s="1"/>
  <c r="K750" i="2"/>
  <c r="K751" i="2"/>
  <c r="L751" i="2" s="1"/>
  <c r="K752" i="2"/>
  <c r="L752" i="2" s="1"/>
  <c r="K753" i="2"/>
  <c r="L753" i="2" s="1"/>
  <c r="K754" i="2"/>
  <c r="L754" i="2" s="1"/>
  <c r="K755" i="2"/>
  <c r="L755" i="2" s="1"/>
  <c r="K756" i="2"/>
  <c r="L756" i="2" s="1"/>
  <c r="K757" i="2"/>
  <c r="L757" i="2" s="1"/>
  <c r="K758" i="2"/>
  <c r="L758" i="2" s="1"/>
  <c r="K759" i="2"/>
  <c r="L759" i="2" s="1"/>
  <c r="K760" i="2"/>
  <c r="L760" i="2" s="1"/>
  <c r="K761" i="2"/>
  <c r="L761" i="2" s="1"/>
  <c r="K762" i="2"/>
  <c r="L762" i="2" s="1"/>
  <c r="K763" i="2"/>
  <c r="L763" i="2" s="1"/>
  <c r="K764" i="2"/>
  <c r="L764" i="2" s="1"/>
  <c r="K765" i="2"/>
  <c r="L765" i="2" s="1"/>
  <c r="K766" i="2"/>
  <c r="L766" i="2" s="1"/>
  <c r="K767" i="2"/>
  <c r="L767" i="2" s="1"/>
  <c r="K768" i="2"/>
  <c r="L768" i="2" s="1"/>
  <c r="K769" i="2"/>
  <c r="L769" i="2" s="1"/>
  <c r="K770" i="2"/>
  <c r="L770" i="2" s="1"/>
  <c r="K771" i="2"/>
  <c r="L771" i="2" s="1"/>
  <c r="K772" i="2"/>
  <c r="L772" i="2" s="1"/>
  <c r="K773" i="2"/>
  <c r="L773" i="2" s="1"/>
  <c r="K774" i="2"/>
  <c r="L774" i="2" s="1"/>
  <c r="K775" i="2"/>
  <c r="L775" i="2" s="1"/>
  <c r="K776" i="2"/>
  <c r="L776" i="2" s="1"/>
  <c r="K777" i="2"/>
  <c r="L777" i="2" s="1"/>
  <c r="K778" i="2"/>
  <c r="L778" i="2" s="1"/>
  <c r="K779" i="2"/>
  <c r="L779" i="2" s="1"/>
  <c r="K780" i="2"/>
  <c r="L780" i="2" s="1"/>
  <c r="K781" i="2"/>
  <c r="L781" i="2" s="1"/>
  <c r="K782" i="2"/>
  <c r="L782" i="2" s="1"/>
  <c r="K783" i="2"/>
  <c r="L783" i="2" s="1"/>
  <c r="K784" i="2"/>
  <c r="L784" i="2" s="1"/>
  <c r="K785" i="2"/>
  <c r="L785" i="2" s="1"/>
  <c r="K786" i="2"/>
  <c r="K787" i="2"/>
  <c r="L787" i="2" s="1"/>
  <c r="K788" i="2"/>
  <c r="L788" i="2" s="1"/>
  <c r="K789" i="2"/>
  <c r="L789" i="2" s="1"/>
  <c r="K790" i="2"/>
  <c r="L790" i="2" s="1"/>
  <c r="K791" i="2"/>
  <c r="L791" i="2" s="1"/>
  <c r="K792" i="2"/>
  <c r="L792" i="2" s="1"/>
  <c r="K793" i="2"/>
  <c r="L793" i="2" s="1"/>
  <c r="K794" i="2"/>
  <c r="L794" i="2" s="1"/>
  <c r="K795" i="2"/>
  <c r="L795" i="2" s="1"/>
  <c r="K796" i="2"/>
  <c r="L796" i="2" s="1"/>
  <c r="K797" i="2"/>
  <c r="L797" i="2" s="1"/>
  <c r="K798" i="2"/>
  <c r="L798" i="2" s="1"/>
  <c r="K799" i="2"/>
  <c r="L799" i="2" s="1"/>
  <c r="K800" i="2"/>
  <c r="L800" i="2" s="1"/>
  <c r="K801" i="2"/>
  <c r="L801" i="2" s="1"/>
  <c r="K802" i="2"/>
  <c r="L802" i="2" s="1"/>
  <c r="K803" i="2"/>
  <c r="L803" i="2" s="1"/>
  <c r="K804" i="2"/>
  <c r="L804" i="2" s="1"/>
  <c r="K805" i="2"/>
  <c r="L805" i="2" s="1"/>
  <c r="K806" i="2"/>
  <c r="L806" i="2" s="1"/>
  <c r="K807" i="2"/>
  <c r="L807" i="2" s="1"/>
  <c r="K808" i="2"/>
  <c r="L808" i="2" s="1"/>
  <c r="K809" i="2"/>
  <c r="L809" i="2" s="1"/>
  <c r="K810" i="2"/>
  <c r="L810" i="2" s="1"/>
  <c r="K811" i="2"/>
  <c r="L811" i="2" s="1"/>
  <c r="K812" i="2"/>
  <c r="L812" i="2" s="1"/>
  <c r="K813" i="2"/>
  <c r="L813" i="2" s="1"/>
  <c r="K814" i="2"/>
  <c r="L814" i="2" s="1"/>
  <c r="K815" i="2"/>
  <c r="L815" i="2" s="1"/>
  <c r="K816" i="2"/>
  <c r="L816" i="2" s="1"/>
  <c r="K817" i="2"/>
  <c r="L817" i="2" s="1"/>
  <c r="K818" i="2"/>
  <c r="L818" i="2" s="1"/>
  <c r="K819" i="2"/>
  <c r="L819" i="2" s="1"/>
  <c r="K820" i="2"/>
  <c r="L820" i="2" s="1"/>
  <c r="K821" i="2"/>
  <c r="L821" i="2" s="1"/>
  <c r="K822" i="2"/>
  <c r="K823" i="2"/>
  <c r="L823" i="2" s="1"/>
  <c r="K824" i="2"/>
  <c r="L824" i="2" s="1"/>
  <c r="K825" i="2"/>
  <c r="L825" i="2" s="1"/>
  <c r="K826" i="2"/>
  <c r="L826" i="2" s="1"/>
  <c r="K827" i="2"/>
  <c r="L827" i="2" s="1"/>
  <c r="K828" i="2"/>
  <c r="L828" i="2" s="1"/>
  <c r="K829" i="2"/>
  <c r="L829" i="2" s="1"/>
  <c r="K830" i="2"/>
  <c r="L830" i="2" s="1"/>
  <c r="K831" i="2"/>
  <c r="L831" i="2" s="1"/>
  <c r="K832" i="2"/>
  <c r="L832" i="2" s="1"/>
  <c r="K833" i="2"/>
  <c r="L833" i="2" s="1"/>
  <c r="K834" i="2"/>
  <c r="L834" i="2" s="1"/>
  <c r="K835" i="2"/>
  <c r="L835" i="2" s="1"/>
  <c r="K836" i="2"/>
  <c r="L836" i="2" s="1"/>
  <c r="K837" i="2"/>
  <c r="L837" i="2" s="1"/>
  <c r="K838" i="2"/>
  <c r="L838" i="2" s="1"/>
  <c r="K839" i="2"/>
  <c r="L839" i="2" s="1"/>
  <c r="K840" i="2"/>
  <c r="L840" i="2" s="1"/>
  <c r="K841" i="2"/>
  <c r="L841" i="2" s="1"/>
  <c r="K842" i="2"/>
  <c r="L842" i="2" s="1"/>
  <c r="K843" i="2"/>
  <c r="L843" i="2" s="1"/>
  <c r="K844" i="2"/>
  <c r="L844" i="2" s="1"/>
  <c r="K845" i="2"/>
  <c r="L845" i="2" s="1"/>
  <c r="K846" i="2"/>
  <c r="L846" i="2" s="1"/>
  <c r="K847" i="2"/>
  <c r="L847" i="2" s="1"/>
  <c r="K848" i="2"/>
  <c r="L848" i="2" s="1"/>
  <c r="K849" i="2"/>
  <c r="L849" i="2" s="1"/>
  <c r="K850" i="2"/>
  <c r="L850" i="2" s="1"/>
  <c r="K851" i="2"/>
  <c r="L851" i="2" s="1"/>
  <c r="K852" i="2"/>
  <c r="L852" i="2" s="1"/>
  <c r="K853" i="2"/>
  <c r="L853" i="2" s="1"/>
  <c r="K854" i="2"/>
  <c r="L854" i="2" s="1"/>
  <c r="K855" i="2"/>
  <c r="L855" i="2" s="1"/>
  <c r="K856" i="2"/>
  <c r="L856" i="2" s="1"/>
  <c r="K857" i="2"/>
  <c r="L857" i="2" s="1"/>
  <c r="K858" i="2"/>
  <c r="K859" i="2"/>
  <c r="L859" i="2" s="1"/>
  <c r="K860" i="2"/>
  <c r="L860" i="2" s="1"/>
  <c r="K861" i="2"/>
  <c r="L861" i="2" s="1"/>
  <c r="K862" i="2"/>
  <c r="L862" i="2" s="1"/>
  <c r="K863" i="2"/>
  <c r="L863" i="2" s="1"/>
  <c r="K864" i="2"/>
  <c r="L864" i="2" s="1"/>
  <c r="K865" i="2"/>
  <c r="L865" i="2" s="1"/>
  <c r="K866" i="2"/>
  <c r="L866" i="2" s="1"/>
  <c r="K867" i="2"/>
  <c r="L867" i="2" s="1"/>
  <c r="K868" i="2"/>
  <c r="L868" i="2" s="1"/>
  <c r="K869" i="2"/>
  <c r="L869" i="2" s="1"/>
  <c r="K870" i="2"/>
  <c r="L870" i="2" s="1"/>
  <c r="K871" i="2"/>
  <c r="L871" i="2" s="1"/>
  <c r="K872" i="2"/>
  <c r="L872" i="2" s="1"/>
  <c r="K873" i="2"/>
  <c r="L873" i="2" s="1"/>
  <c r="K874" i="2"/>
  <c r="L874" i="2" s="1"/>
  <c r="K875" i="2"/>
  <c r="L875" i="2" s="1"/>
  <c r="K876" i="2"/>
  <c r="L876" i="2" s="1"/>
  <c r="K877" i="2"/>
  <c r="L877" i="2" s="1"/>
  <c r="K878" i="2"/>
  <c r="L878" i="2" s="1"/>
  <c r="K879" i="2"/>
  <c r="L879" i="2" s="1"/>
  <c r="K880" i="2"/>
  <c r="L880" i="2" s="1"/>
  <c r="K881" i="2"/>
  <c r="L881" i="2" s="1"/>
  <c r="K882" i="2"/>
  <c r="L882" i="2" s="1"/>
  <c r="K883" i="2"/>
  <c r="L883" i="2" s="1"/>
  <c r="K884" i="2"/>
  <c r="L884" i="2" s="1"/>
  <c r="K885" i="2"/>
  <c r="L885" i="2" s="1"/>
  <c r="K886" i="2"/>
  <c r="L886" i="2" s="1"/>
  <c r="K887" i="2"/>
  <c r="L887" i="2" s="1"/>
  <c r="K888" i="2"/>
  <c r="L888" i="2" s="1"/>
  <c r="K889" i="2"/>
  <c r="L889" i="2" s="1"/>
  <c r="K890" i="2"/>
  <c r="L890" i="2" s="1"/>
  <c r="K891" i="2"/>
  <c r="L891" i="2" s="1"/>
  <c r="K892" i="2"/>
  <c r="L892" i="2" s="1"/>
  <c r="K893" i="2"/>
  <c r="L893" i="2" s="1"/>
  <c r="K894" i="2"/>
  <c r="K895" i="2"/>
  <c r="L895" i="2" s="1"/>
  <c r="K896" i="2"/>
  <c r="L896" i="2" s="1"/>
  <c r="K897" i="2"/>
  <c r="L897" i="2" s="1"/>
  <c r="K898" i="2"/>
  <c r="L898" i="2" s="1"/>
  <c r="K899" i="2"/>
  <c r="L899" i="2" s="1"/>
  <c r="K900" i="2"/>
  <c r="L900" i="2" s="1"/>
  <c r="K901" i="2"/>
  <c r="L901" i="2" s="1"/>
  <c r="K902" i="2"/>
  <c r="L902" i="2" s="1"/>
  <c r="K903" i="2"/>
  <c r="L903" i="2" s="1"/>
  <c r="K904" i="2"/>
  <c r="L904" i="2" s="1"/>
  <c r="K905" i="2"/>
  <c r="L905" i="2" s="1"/>
  <c r="K906" i="2"/>
  <c r="L906" i="2" s="1"/>
  <c r="K907" i="2"/>
  <c r="L907" i="2" s="1"/>
  <c r="K908" i="2"/>
  <c r="L908" i="2" s="1"/>
  <c r="K909" i="2"/>
  <c r="L909" i="2" s="1"/>
  <c r="K910" i="2"/>
  <c r="L910" i="2" s="1"/>
  <c r="K911" i="2"/>
  <c r="L911" i="2" s="1"/>
  <c r="K912" i="2"/>
  <c r="K913" i="2"/>
  <c r="L913" i="2" s="1"/>
  <c r="K914" i="2"/>
  <c r="L914" i="2" s="1"/>
  <c r="K915" i="2"/>
  <c r="L915" i="2" s="1"/>
  <c r="K916" i="2"/>
  <c r="L916" i="2" s="1"/>
  <c r="K917" i="2"/>
  <c r="L917" i="2" s="1"/>
  <c r="K918" i="2"/>
  <c r="L918" i="2" s="1"/>
  <c r="K919" i="2"/>
  <c r="L919" i="2" s="1"/>
  <c r="K920" i="2"/>
  <c r="L920" i="2" s="1"/>
  <c r="K921" i="2"/>
  <c r="L921" i="2" s="1"/>
  <c r="K922" i="2"/>
  <c r="L922" i="2" s="1"/>
  <c r="K923" i="2"/>
  <c r="L923" i="2" s="1"/>
  <c r="K924" i="2"/>
  <c r="L924" i="2" s="1"/>
  <c r="K925" i="2"/>
  <c r="L925" i="2" s="1"/>
  <c r="K926" i="2"/>
  <c r="L926" i="2" s="1"/>
  <c r="K927" i="2"/>
  <c r="L927" i="2" s="1"/>
  <c r="K928" i="2"/>
  <c r="L928" i="2" s="1"/>
  <c r="K929" i="2"/>
  <c r="L929" i="2" s="1"/>
  <c r="K930" i="2"/>
  <c r="L930" i="2" s="1"/>
  <c r="K931" i="2"/>
  <c r="L931" i="2" s="1"/>
  <c r="K932" i="2"/>
  <c r="L932" i="2" s="1"/>
  <c r="K933" i="2"/>
  <c r="L933" i="2" s="1"/>
  <c r="K934" i="2"/>
  <c r="L934" i="2" s="1"/>
  <c r="K935" i="2"/>
  <c r="L935" i="2" s="1"/>
  <c r="K936" i="2"/>
  <c r="L936" i="2" s="1"/>
  <c r="K937" i="2"/>
  <c r="L937" i="2" s="1"/>
  <c r="K938" i="2"/>
  <c r="L938" i="2" s="1"/>
  <c r="K939" i="2"/>
  <c r="L939" i="2" s="1"/>
  <c r="K940" i="2"/>
  <c r="L940" i="2" s="1"/>
  <c r="K941" i="2"/>
  <c r="L941" i="2" s="1"/>
  <c r="K942" i="2"/>
  <c r="L942" i="2" s="1"/>
  <c r="K943" i="2"/>
  <c r="L943" i="2" s="1"/>
  <c r="K944" i="2"/>
  <c r="L944" i="2" s="1"/>
  <c r="K945" i="2"/>
  <c r="K946" i="2"/>
  <c r="L946" i="2" s="1"/>
  <c r="K947" i="2"/>
  <c r="L947" i="2" s="1"/>
  <c r="K948" i="2"/>
  <c r="L948" i="2" s="1"/>
  <c r="K949" i="2"/>
  <c r="L949" i="2" s="1"/>
  <c r="K950" i="2"/>
  <c r="L950" i="2" s="1"/>
  <c r="K951" i="2"/>
  <c r="L951" i="2" s="1"/>
  <c r="K952" i="2"/>
  <c r="L952" i="2" s="1"/>
  <c r="K953" i="2"/>
  <c r="L953" i="2" s="1"/>
  <c r="K954" i="2"/>
  <c r="L954" i="2" s="1"/>
  <c r="K955" i="2"/>
  <c r="L955" i="2" s="1"/>
  <c r="K956" i="2"/>
  <c r="L956" i="2" s="1"/>
  <c r="K957" i="2"/>
  <c r="L957" i="2" s="1"/>
  <c r="K958" i="2"/>
  <c r="L958" i="2" s="1"/>
  <c r="K959" i="2"/>
  <c r="L959" i="2" s="1"/>
  <c r="K960" i="2"/>
  <c r="L960" i="2" s="1"/>
  <c r="K961" i="2"/>
  <c r="L961" i="2" s="1"/>
  <c r="K962" i="2"/>
  <c r="L962" i="2" s="1"/>
  <c r="K963" i="2"/>
  <c r="K964" i="2"/>
  <c r="L964" i="2" s="1"/>
  <c r="K965" i="2"/>
  <c r="L965" i="2" s="1"/>
  <c r="K966" i="2"/>
  <c r="L966" i="2" s="1"/>
  <c r="K967" i="2"/>
  <c r="L967" i="2" s="1"/>
  <c r="K968" i="2"/>
  <c r="L968" i="2" s="1"/>
  <c r="K969" i="2"/>
  <c r="L969" i="2" s="1"/>
  <c r="K970" i="2"/>
  <c r="L970" i="2" s="1"/>
  <c r="K971" i="2"/>
  <c r="L971" i="2" s="1"/>
  <c r="K972" i="2"/>
  <c r="L972" i="2" s="1"/>
  <c r="K973" i="2"/>
  <c r="L973" i="2" s="1"/>
  <c r="K974" i="2"/>
  <c r="L974" i="2" s="1"/>
  <c r="K975" i="2"/>
  <c r="L975" i="2" s="1"/>
  <c r="K976" i="2"/>
  <c r="L976" i="2" s="1"/>
  <c r="K977" i="2"/>
  <c r="L977" i="2" s="1"/>
  <c r="K978" i="2"/>
  <c r="L978" i="2" s="1"/>
  <c r="K979" i="2"/>
  <c r="L979" i="2" s="1"/>
  <c r="K980" i="2"/>
  <c r="L980" i="2" s="1"/>
  <c r="K981" i="2"/>
  <c r="K982" i="2"/>
  <c r="L982" i="2" s="1"/>
  <c r="K983" i="2"/>
  <c r="L983" i="2" s="1"/>
  <c r="K984" i="2"/>
  <c r="L984" i="2" s="1"/>
  <c r="K985" i="2"/>
  <c r="L985" i="2" s="1"/>
  <c r="K986" i="2"/>
  <c r="L986" i="2" s="1"/>
  <c r="K987" i="2"/>
  <c r="L987" i="2" s="1"/>
  <c r="K988" i="2"/>
  <c r="L988" i="2" s="1"/>
  <c r="K989" i="2"/>
  <c r="L989" i="2" s="1"/>
  <c r="K990" i="2"/>
  <c r="L990" i="2" s="1"/>
  <c r="K991" i="2"/>
  <c r="L991" i="2" s="1"/>
  <c r="K992" i="2"/>
  <c r="L992" i="2" s="1"/>
  <c r="K993" i="2"/>
  <c r="L993" i="2" s="1"/>
  <c r="K994" i="2"/>
  <c r="L994" i="2" s="1"/>
  <c r="K995" i="2"/>
  <c r="L995" i="2" s="1"/>
  <c r="K996" i="2"/>
  <c r="L996" i="2" s="1"/>
  <c r="K997" i="2"/>
  <c r="L997" i="2" s="1"/>
  <c r="K998" i="2"/>
  <c r="L998" i="2" s="1"/>
  <c r="K999" i="2"/>
  <c r="K1000" i="2"/>
  <c r="L1000" i="2" s="1"/>
  <c r="K1001" i="2"/>
  <c r="L1001" i="2" s="1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28CD38-3DB4-4826-87CD-A85339FEC034}" keepAlive="1" name="Abfrage - Personen" description="Verbindung mit der Abfrage 'Personen' in der Arbeitsmappe." type="5" refreshedVersion="7" background="1" saveData="1">
    <dbPr connection="Provider=Microsoft.Mashup.OleDb.1;Data Source=$Workbook$;Location=Personen;Extended Properties=&quot;&quot;" command="SELECT * FROM [Personen]"/>
  </connection>
</connections>
</file>

<file path=xl/sharedStrings.xml><?xml version="1.0" encoding="utf-8"?>
<sst xmlns="http://schemas.openxmlformats.org/spreadsheetml/2006/main" count="3028" uniqueCount="2210">
  <si>
    <t>id</t>
  </si>
  <si>
    <t>firstname</t>
  </si>
  <si>
    <t>lastname</t>
  </si>
  <si>
    <t>email</t>
  </si>
  <si>
    <t>Alter</t>
  </si>
  <si>
    <t>Gehalt</t>
  </si>
  <si>
    <t>Geschlecht</t>
  </si>
  <si>
    <t>Britte</t>
  </si>
  <si>
    <t>Dalli</t>
  </si>
  <si>
    <t>Britte.Dalli@yopmail.com</t>
  </si>
  <si>
    <t>June</t>
  </si>
  <si>
    <t>Callista</t>
  </si>
  <si>
    <t>June.Callista@yopmail.com</t>
  </si>
  <si>
    <t>Shaylyn</t>
  </si>
  <si>
    <t>Daegal</t>
  </si>
  <si>
    <t>Shaylyn.Daegal@yopmail.com</t>
  </si>
  <si>
    <t>Krystle</t>
  </si>
  <si>
    <t>Pierette</t>
  </si>
  <si>
    <t>Krystle.Pierette@yopmail.com</t>
  </si>
  <si>
    <t>Romona</t>
  </si>
  <si>
    <t>Saree</t>
  </si>
  <si>
    <t>Romona.Saree@yopmail.com</t>
  </si>
  <si>
    <t>Correy</t>
  </si>
  <si>
    <t>Dahlia</t>
  </si>
  <si>
    <t>Correy.Dahlia@yopmail.com</t>
  </si>
  <si>
    <t>Minda</t>
  </si>
  <si>
    <t>Cadmar</t>
  </si>
  <si>
    <t>Minda.Cadmar@yopmail.com</t>
  </si>
  <si>
    <t>Lynea</t>
  </si>
  <si>
    <t>Trinetta</t>
  </si>
  <si>
    <t>Lynea.Trinetta@yopmail.com</t>
  </si>
  <si>
    <t>Drucie</t>
  </si>
  <si>
    <t>Kolnick</t>
  </si>
  <si>
    <t>Drucie.Kolnick@yopmail.com</t>
  </si>
  <si>
    <t>Amara</t>
  </si>
  <si>
    <t>Dichy</t>
  </si>
  <si>
    <t>Amara.Dichy@yopmail.com</t>
  </si>
  <si>
    <t>Kerrin</t>
  </si>
  <si>
    <t>Leifeste</t>
  </si>
  <si>
    <t>Kerrin.Leifeste@yopmail.com</t>
  </si>
  <si>
    <t>Gabi</t>
  </si>
  <si>
    <t>Diogenes</t>
  </si>
  <si>
    <t>Gabi.Diogenes@yopmail.com</t>
  </si>
  <si>
    <t>Ana</t>
  </si>
  <si>
    <t>Brackely</t>
  </si>
  <si>
    <t>Ana.Brackely@yopmail.com</t>
  </si>
  <si>
    <t>Jolyn</t>
  </si>
  <si>
    <t>Felizio</t>
  </si>
  <si>
    <t>Jolyn.Felizio@yopmail.com</t>
  </si>
  <si>
    <t>Collen</t>
  </si>
  <si>
    <t>Hourigan</t>
  </si>
  <si>
    <t>Collen.Hourigan@yopmail.com</t>
  </si>
  <si>
    <t>Codie</t>
  </si>
  <si>
    <t>Edee</t>
  </si>
  <si>
    <t>Codie.Edee@yopmail.com</t>
  </si>
  <si>
    <t>Rayna</t>
  </si>
  <si>
    <t>Milde</t>
  </si>
  <si>
    <t>Rayna.Milde@yopmail.com</t>
  </si>
  <si>
    <t>Annaliese</t>
  </si>
  <si>
    <t>Corrine</t>
  </si>
  <si>
    <t>Annaliese.Corrine@yopmail.com</t>
  </si>
  <si>
    <t>Kristan</t>
  </si>
  <si>
    <t>Wu</t>
  </si>
  <si>
    <t>Kristan.Wu@yopmail.com</t>
  </si>
  <si>
    <t>Misha</t>
  </si>
  <si>
    <t>Atonsah</t>
  </si>
  <si>
    <t>Misha.Atonsah@yopmail.com</t>
  </si>
  <si>
    <t>Louella</t>
  </si>
  <si>
    <t>Burch</t>
  </si>
  <si>
    <t>Louella.Burch@yopmail.com</t>
  </si>
  <si>
    <t>Rori</t>
  </si>
  <si>
    <t>Camden</t>
  </si>
  <si>
    <t>Rori.Camden@yopmail.com</t>
  </si>
  <si>
    <t>Bernardine</t>
  </si>
  <si>
    <t>Cimbura</t>
  </si>
  <si>
    <t>Bernardine.Cimbura@yopmail.com</t>
  </si>
  <si>
    <t>Max</t>
  </si>
  <si>
    <t>Lindemann</t>
  </si>
  <si>
    <t>Max.Lindemann@yopmail.com</t>
  </si>
  <si>
    <t>Jemie</t>
  </si>
  <si>
    <t>Millda</t>
  </si>
  <si>
    <t>Jemie.Millda@yopmail.com</t>
  </si>
  <si>
    <t>Ruthe</t>
  </si>
  <si>
    <t>Linehan</t>
  </si>
  <si>
    <t>Ruthe.Linehan@yopmail.com</t>
  </si>
  <si>
    <t>Ivett</t>
  </si>
  <si>
    <t>Chick</t>
  </si>
  <si>
    <t>Ivett.Chick@yopmail.com</t>
  </si>
  <si>
    <t>Marcelline</t>
  </si>
  <si>
    <t>Hylan</t>
  </si>
  <si>
    <t>Marcelline.Hylan@yopmail.com</t>
  </si>
  <si>
    <t>Willetta</t>
  </si>
  <si>
    <t>Ardeha</t>
  </si>
  <si>
    <t>Willetta.Ardeha@yopmail.com</t>
  </si>
  <si>
    <t>Audrie</t>
  </si>
  <si>
    <t>Gabrielli</t>
  </si>
  <si>
    <t>Audrie.Gabrielli@yopmail.com</t>
  </si>
  <si>
    <t>Madalyn</t>
  </si>
  <si>
    <t>Toor</t>
  </si>
  <si>
    <t>Madalyn.Toor@yopmail.com</t>
  </si>
  <si>
    <t>Rodmann</t>
  </si>
  <si>
    <t>Edee.Rodmann@yopmail.com</t>
  </si>
  <si>
    <t>Ingra</t>
  </si>
  <si>
    <t>Romona.Ingra@yopmail.com</t>
  </si>
  <si>
    <t>Patricia</t>
  </si>
  <si>
    <t>Esmaria</t>
  </si>
  <si>
    <t>Patricia.Esmaria@yopmail.com</t>
  </si>
  <si>
    <t>Donetta</t>
  </si>
  <si>
    <t>Chinua</t>
  </si>
  <si>
    <t>Donetta.Chinua@yopmail.com</t>
  </si>
  <si>
    <t>Kenna</t>
  </si>
  <si>
    <t>Ietta</t>
  </si>
  <si>
    <t>Kenna.Ietta@yopmail.com</t>
  </si>
  <si>
    <t>Kayla</t>
  </si>
  <si>
    <t>Ajay</t>
  </si>
  <si>
    <t>Kayla.Ajay@yopmail.com</t>
  </si>
  <si>
    <t>Lorenza</t>
  </si>
  <si>
    <t>Lemuela</t>
  </si>
  <si>
    <t>Lorenza.Lemuela@yopmail.com</t>
  </si>
  <si>
    <t>Viviene</t>
  </si>
  <si>
    <t>Fabiola</t>
  </si>
  <si>
    <t>Viviene.Fabiola@yopmail.com</t>
  </si>
  <si>
    <t>Ayn</t>
  </si>
  <si>
    <t>Hull</t>
  </si>
  <si>
    <t>Ayn.Hull@yopmail.com</t>
  </si>
  <si>
    <t>Chickie</t>
  </si>
  <si>
    <t>Schroth</t>
  </si>
  <si>
    <t>Chickie.Schroth@yopmail.com</t>
  </si>
  <si>
    <t>Jordan</t>
  </si>
  <si>
    <t>Carmena</t>
  </si>
  <si>
    <t>Jordan.Carmena@yopmail.com</t>
  </si>
  <si>
    <t>Mahalia</t>
  </si>
  <si>
    <t>Alisia</t>
  </si>
  <si>
    <t>Mahalia.Alisia@yopmail.com</t>
  </si>
  <si>
    <t>Kirbee</t>
  </si>
  <si>
    <t>Ammann</t>
  </si>
  <si>
    <t>Kirbee.Ammann@yopmail.com</t>
  </si>
  <si>
    <t>Lory</t>
  </si>
  <si>
    <t>Bonucci</t>
  </si>
  <si>
    <t>Lory.Bonucci@yopmail.com</t>
  </si>
  <si>
    <t>Violet</t>
  </si>
  <si>
    <t>Rooney</t>
  </si>
  <si>
    <t>Violet.Rooney@yopmail.com</t>
  </si>
  <si>
    <t>Taam</t>
  </si>
  <si>
    <t>Codie.Taam@yopmail.com</t>
  </si>
  <si>
    <t>Nadine</t>
  </si>
  <si>
    <t>Phaidra</t>
  </si>
  <si>
    <t>Nadine.Phaidra@yopmail.com</t>
  </si>
  <si>
    <t>Chere</t>
  </si>
  <si>
    <t>Keily</t>
  </si>
  <si>
    <t>Chere.Keily@yopmail.com</t>
  </si>
  <si>
    <t>Nataline</t>
  </si>
  <si>
    <t>Mike</t>
  </si>
  <si>
    <t>Nataline.Mike@yopmail.com</t>
  </si>
  <si>
    <t>Alwin</t>
  </si>
  <si>
    <t>Minda.Alwin@yopmail.com</t>
  </si>
  <si>
    <t>Kannry</t>
  </si>
  <si>
    <t>Kerrin.Kannry@yopmail.com</t>
  </si>
  <si>
    <t>Alyda</t>
  </si>
  <si>
    <t>Alyda.Hylan@yopmail.com</t>
  </si>
  <si>
    <t>Jerry</t>
  </si>
  <si>
    <t>Stilwell</t>
  </si>
  <si>
    <t>Jerry.Stilwell@yopmail.com</t>
  </si>
  <si>
    <t>Melodie</t>
  </si>
  <si>
    <t>Atcliffe</t>
  </si>
  <si>
    <t>Melodie.Atcliffe@yopmail.com</t>
  </si>
  <si>
    <t>Gusty</t>
  </si>
  <si>
    <t>Creamer</t>
  </si>
  <si>
    <t>Gusty.Creamer@yopmail.com</t>
  </si>
  <si>
    <t>Marleah</t>
  </si>
  <si>
    <t>Ethban</t>
  </si>
  <si>
    <t>Marleah.Ethban@yopmail.com</t>
  </si>
  <si>
    <t>Halla</t>
  </si>
  <si>
    <t>Donetta.Halla@yopmail.com</t>
  </si>
  <si>
    <t>Gusella</t>
  </si>
  <si>
    <t>Toffic</t>
  </si>
  <si>
    <t>Gusella.Toffic@yopmail.com</t>
  </si>
  <si>
    <t>Jenda</t>
  </si>
  <si>
    <t>Buffum</t>
  </si>
  <si>
    <t>Jenda.Buffum@yopmail.com</t>
  </si>
  <si>
    <t>Karly</t>
  </si>
  <si>
    <t>Kesley</t>
  </si>
  <si>
    <t>Karly.Kesley@yopmail.com</t>
  </si>
  <si>
    <t>Winny</t>
  </si>
  <si>
    <t>Tound</t>
  </si>
  <si>
    <t>Winny.Tound@yopmail.com</t>
  </si>
  <si>
    <t>Zachary</t>
  </si>
  <si>
    <t>June.Zachary@yopmail.com</t>
  </si>
  <si>
    <t>Jorry</t>
  </si>
  <si>
    <t>Redmond</t>
  </si>
  <si>
    <t>Jorry.Redmond@yopmail.com</t>
  </si>
  <si>
    <t>Bertine</t>
  </si>
  <si>
    <t>Stover</t>
  </si>
  <si>
    <t>Bertine.Stover@yopmail.com</t>
  </si>
  <si>
    <t>Miquela</t>
  </si>
  <si>
    <t>Harned</t>
  </si>
  <si>
    <t>Miquela.Harned@yopmail.com</t>
  </si>
  <si>
    <t>Iseabal</t>
  </si>
  <si>
    <t>Deegan</t>
  </si>
  <si>
    <t>Iseabal.Deegan@yopmail.com</t>
  </si>
  <si>
    <t>Hayley</t>
  </si>
  <si>
    <t>Septima</t>
  </si>
  <si>
    <t>Hayley.Septima@yopmail.com</t>
  </si>
  <si>
    <t>Mendez</t>
  </si>
  <si>
    <t>Shaylyn.Mendez@yopmail.com</t>
  </si>
  <si>
    <t>Asia</t>
  </si>
  <si>
    <t>Briney</t>
  </si>
  <si>
    <t>Asia.Briney@yopmail.com</t>
  </si>
  <si>
    <t>Wendi</t>
  </si>
  <si>
    <t>Boehike</t>
  </si>
  <si>
    <t>Wendi.Boehike@yopmail.com</t>
  </si>
  <si>
    <t>Wileen</t>
  </si>
  <si>
    <t>Germann</t>
  </si>
  <si>
    <t>Wileen.Germann@yopmail.com</t>
  </si>
  <si>
    <t>Elvira</t>
  </si>
  <si>
    <t>Thad</t>
  </si>
  <si>
    <t>Elvira.Thad@yopmail.com</t>
  </si>
  <si>
    <t>Emilia</t>
  </si>
  <si>
    <t>Romelda</t>
  </si>
  <si>
    <t>Emilia.Romelda@yopmail.com</t>
  </si>
  <si>
    <t>Kenwood</t>
  </si>
  <si>
    <t>Iseabal.Kenwood@yopmail.com</t>
  </si>
  <si>
    <t>Babita</t>
  </si>
  <si>
    <t>Kiersten</t>
  </si>
  <si>
    <t>Babita.Kiersten@yopmail.com</t>
  </si>
  <si>
    <t>Penelopa</t>
  </si>
  <si>
    <t>Tufts</t>
  </si>
  <si>
    <t>Penelopa.Tufts@yopmail.com</t>
  </si>
  <si>
    <t>Desai</t>
  </si>
  <si>
    <t>Mahalia.Desai@yopmail.com</t>
  </si>
  <si>
    <t>Arabel</t>
  </si>
  <si>
    <t>Stelle</t>
  </si>
  <si>
    <t>Arabel.Stelle@yopmail.com</t>
  </si>
  <si>
    <t>Rubie</t>
  </si>
  <si>
    <t>Olnee</t>
  </si>
  <si>
    <t>Rubie.Olnee@yopmail.com</t>
  </si>
  <si>
    <t>Therine</t>
  </si>
  <si>
    <t>Ezar</t>
  </si>
  <si>
    <t>Therine.Ezar@yopmail.com</t>
  </si>
  <si>
    <t>Genovera</t>
  </si>
  <si>
    <t>Alabaster</t>
  </si>
  <si>
    <t>Genovera.Alabaster@yopmail.com</t>
  </si>
  <si>
    <t>Douglass</t>
  </si>
  <si>
    <t>Correy.Douglass@yopmail.com</t>
  </si>
  <si>
    <t>Petronia</t>
  </si>
  <si>
    <t>Oriana</t>
  </si>
  <si>
    <t>Petronia.Oriana@yopmail.com</t>
  </si>
  <si>
    <t>Rosabelle</t>
  </si>
  <si>
    <t>Roarke</t>
  </si>
  <si>
    <t>Rosabelle.Roarke@yopmail.com</t>
  </si>
  <si>
    <t>Aeriela</t>
  </si>
  <si>
    <t>Lail</t>
  </si>
  <si>
    <t>Aeriela.Lail@yopmail.com</t>
  </si>
  <si>
    <t>Edyth</t>
  </si>
  <si>
    <t>Chesna</t>
  </si>
  <si>
    <t>Edyth.Chesna@yopmail.com</t>
  </si>
  <si>
    <t>Dulce</t>
  </si>
  <si>
    <t>Emerson</t>
  </si>
  <si>
    <t>Dulce.Emerson@yopmail.com</t>
  </si>
  <si>
    <t>Karena</t>
  </si>
  <si>
    <t>Zitvaa</t>
  </si>
  <si>
    <t>Karena.Zitvaa@yopmail.com</t>
  </si>
  <si>
    <t>Carmencita</t>
  </si>
  <si>
    <t>Yoko</t>
  </si>
  <si>
    <t>Carmencita.Yoko@yopmail.com</t>
  </si>
  <si>
    <t>Gloria</t>
  </si>
  <si>
    <t>Gloria.Chinua@yopmail.com</t>
  </si>
  <si>
    <t>Xylina</t>
  </si>
  <si>
    <t>Xylina.Yoko@yopmail.com</t>
  </si>
  <si>
    <t>Benita</t>
  </si>
  <si>
    <t>Cottle</t>
  </si>
  <si>
    <t>Benita.Cottle@yopmail.com</t>
  </si>
  <si>
    <t>Moyna</t>
  </si>
  <si>
    <t>Land</t>
  </si>
  <si>
    <t>Moyna.Land@yopmail.com</t>
  </si>
  <si>
    <t>Berget</t>
  </si>
  <si>
    <t>Kirstin</t>
  </si>
  <si>
    <t>Berget.Kirstin@yopmail.com</t>
  </si>
  <si>
    <t>Jaclyn</t>
  </si>
  <si>
    <t>Lunsford</t>
  </si>
  <si>
    <t>Jaclyn.Lunsford@yopmail.com</t>
  </si>
  <si>
    <t>Vivia</t>
  </si>
  <si>
    <t>Jerold</t>
  </si>
  <si>
    <t>Vivia.Jerold@yopmail.com</t>
  </si>
  <si>
    <t>Berta</t>
  </si>
  <si>
    <t>Delp</t>
  </si>
  <si>
    <t>Berta.Delp@yopmail.com</t>
  </si>
  <si>
    <t>Latisha</t>
  </si>
  <si>
    <t>Maryanne</t>
  </si>
  <si>
    <t>Latisha.Maryanne@yopmail.com</t>
  </si>
  <si>
    <t>Neila</t>
  </si>
  <si>
    <t>Maisey</t>
  </si>
  <si>
    <t>Neila.Maisey@yopmail.com</t>
  </si>
  <si>
    <t>Maud</t>
  </si>
  <si>
    <t>Bury</t>
  </si>
  <si>
    <t>Maud.Bury@yopmail.com</t>
  </si>
  <si>
    <t>Melodie.Douglass@yopmail.com</t>
  </si>
  <si>
    <t>Margret</t>
  </si>
  <si>
    <t>Vivia.Margret@yopmail.com</t>
  </si>
  <si>
    <t>Gilligan</t>
  </si>
  <si>
    <t>Amand</t>
  </si>
  <si>
    <t>Gilligan.Amand@yopmail.com</t>
  </si>
  <si>
    <t>Halette</t>
  </si>
  <si>
    <t>Berne</t>
  </si>
  <si>
    <t>Halette.Berne@yopmail.com</t>
  </si>
  <si>
    <t>Carlie</t>
  </si>
  <si>
    <t>Ries</t>
  </si>
  <si>
    <t>Carlie.Ries@yopmail.com</t>
  </si>
  <si>
    <t>Hannis</t>
  </si>
  <si>
    <t>Argus</t>
  </si>
  <si>
    <t>Hannis.Argus@yopmail.com</t>
  </si>
  <si>
    <t>Amadas</t>
  </si>
  <si>
    <t>Jerry.Amadas@yopmail.com</t>
  </si>
  <si>
    <t>Fidelia</t>
  </si>
  <si>
    <t>Mintz</t>
  </si>
  <si>
    <t>Fidelia.Mintz@yopmail.com</t>
  </si>
  <si>
    <t>Suzette</t>
  </si>
  <si>
    <t>Wareing</t>
  </si>
  <si>
    <t>Suzette.Wareing@yopmail.com</t>
  </si>
  <si>
    <t>Marylou</t>
  </si>
  <si>
    <t>Fleeta</t>
  </si>
  <si>
    <t>Marylou.Fleeta@yopmail.com</t>
  </si>
  <si>
    <t>Dode</t>
  </si>
  <si>
    <t>Podvin</t>
  </si>
  <si>
    <t>Dode.Podvin@yopmail.com</t>
  </si>
  <si>
    <t>Zondra</t>
  </si>
  <si>
    <t>Zondra.Yoko@yopmail.com</t>
  </si>
  <si>
    <t>Caryl</t>
  </si>
  <si>
    <t>Evangelia</t>
  </si>
  <si>
    <t>Caryl.Evangelia@yopmail.com</t>
  </si>
  <si>
    <t>Chandra</t>
  </si>
  <si>
    <t>Reidar</t>
  </si>
  <si>
    <t>Chandra.Reidar@yopmail.com</t>
  </si>
  <si>
    <t>Nerta</t>
  </si>
  <si>
    <t>Jagir</t>
  </si>
  <si>
    <t>Nerta.Jagir@yopmail.com</t>
  </si>
  <si>
    <t>Shell</t>
  </si>
  <si>
    <t>Milson</t>
  </si>
  <si>
    <t>Shell.Milson@yopmail.com</t>
  </si>
  <si>
    <t>Barbara</t>
  </si>
  <si>
    <t>Papageno</t>
  </si>
  <si>
    <t>Barbara.Papageno@yopmail.com</t>
  </si>
  <si>
    <t>Afton</t>
  </si>
  <si>
    <t>Lynea.Afton@yopmail.com</t>
  </si>
  <si>
    <t>Susette</t>
  </si>
  <si>
    <t>Celestine</t>
  </si>
  <si>
    <t>Susette.Celestine@yopmail.com</t>
  </si>
  <si>
    <t>Chastity</t>
  </si>
  <si>
    <t>Fry</t>
  </si>
  <si>
    <t>Chastity.Fry@yopmail.com</t>
  </si>
  <si>
    <t>Charissa</t>
  </si>
  <si>
    <t>Kevon</t>
  </si>
  <si>
    <t>Charissa.Kevon@yopmail.com</t>
  </si>
  <si>
    <t>Julieta</t>
  </si>
  <si>
    <t>Strephon</t>
  </si>
  <si>
    <t>Julieta.Strephon@yopmail.com</t>
  </si>
  <si>
    <t>Mignon</t>
  </si>
  <si>
    <t>Brittani</t>
  </si>
  <si>
    <t>Mignon.Brittani@yopmail.com</t>
  </si>
  <si>
    <t>Allis</t>
  </si>
  <si>
    <t>Wittie</t>
  </si>
  <si>
    <t>Allis.Wittie@yopmail.com</t>
  </si>
  <si>
    <t>Yetty</t>
  </si>
  <si>
    <t>Madelene</t>
  </si>
  <si>
    <t>Yetty.Madelene@yopmail.com</t>
  </si>
  <si>
    <t>Florencia</t>
  </si>
  <si>
    <t>Annice</t>
  </si>
  <si>
    <t>Florencia.Annice@yopmail.com</t>
  </si>
  <si>
    <t>Kate</t>
  </si>
  <si>
    <t>Thar</t>
  </si>
  <si>
    <t>Kate.Thar@yopmail.com</t>
  </si>
  <si>
    <t>Lizzie</t>
  </si>
  <si>
    <t>Sundin</t>
  </si>
  <si>
    <t>Lizzie.Sundin@yopmail.com</t>
  </si>
  <si>
    <t>Ricky</t>
  </si>
  <si>
    <t>Kauppi</t>
  </si>
  <si>
    <t>Ricky.Kauppi@yopmail.com</t>
  </si>
  <si>
    <t>Alyssa</t>
  </si>
  <si>
    <t>Mehalek</t>
  </si>
  <si>
    <t>Alyssa.Mehalek@yopmail.com</t>
  </si>
  <si>
    <t>Kaia</t>
  </si>
  <si>
    <t>Ovid</t>
  </si>
  <si>
    <t>Kaia.Ovid@yopmail.com</t>
  </si>
  <si>
    <t>Sara-Ann</t>
  </si>
  <si>
    <t>Sara-Ann.Maryanne@yopmail.com</t>
  </si>
  <si>
    <t>Sherrie</t>
  </si>
  <si>
    <t>Kazimir</t>
  </si>
  <si>
    <t>Sherrie.Kazimir@yopmail.com</t>
  </si>
  <si>
    <t>Lorenza.Kannry@yopmail.com</t>
  </si>
  <si>
    <t>Pulsifer</t>
  </si>
  <si>
    <t>Violet.Pulsifer@yopmail.com</t>
  </si>
  <si>
    <t>Arlena</t>
  </si>
  <si>
    <t>Ophelia</t>
  </si>
  <si>
    <t>Arlena.Ophelia@yopmail.com</t>
  </si>
  <si>
    <t>Kary</t>
  </si>
  <si>
    <t>Dowski</t>
  </si>
  <si>
    <t>Kary.Dowski@yopmail.com</t>
  </si>
  <si>
    <t>Brandice</t>
  </si>
  <si>
    <t>Elvira.Brandice@yopmail.com</t>
  </si>
  <si>
    <t>Jasmina</t>
  </si>
  <si>
    <t>Thunell</t>
  </si>
  <si>
    <t>Jasmina.Thunell@yopmail.com</t>
  </si>
  <si>
    <t>Dari</t>
  </si>
  <si>
    <t>Dari.Rodmann@yopmail.com</t>
  </si>
  <si>
    <t>Meriel</t>
  </si>
  <si>
    <t>Wenda</t>
  </si>
  <si>
    <t>Meriel.Wenda@yopmail.com</t>
  </si>
  <si>
    <t>Clarice</t>
  </si>
  <si>
    <t>Ardra</t>
  </si>
  <si>
    <t>Clarice.Ardra@yopmail.com</t>
  </si>
  <si>
    <t>Carol-Jean</t>
  </si>
  <si>
    <t>Travax</t>
  </si>
  <si>
    <t>Carol-Jean.Travax@yopmail.com</t>
  </si>
  <si>
    <t>Raquela</t>
  </si>
  <si>
    <t>Jerald</t>
  </si>
  <si>
    <t>Raquela.Jerald@yopmail.com</t>
  </si>
  <si>
    <t>Atlanta</t>
  </si>
  <si>
    <t>Marijo</t>
  </si>
  <si>
    <t>Atlanta.Marijo@yopmail.com</t>
  </si>
  <si>
    <t>Minda.Zachary@yopmail.com</t>
  </si>
  <si>
    <t>Shandie</t>
  </si>
  <si>
    <t>Nea</t>
  </si>
  <si>
    <t>Shandie.Nea@yopmail.com</t>
  </si>
  <si>
    <t>Glynnis</t>
  </si>
  <si>
    <t>Kenney</t>
  </si>
  <si>
    <t>Glynnis.Kenney@yopmail.com</t>
  </si>
  <si>
    <t>Eolanda</t>
  </si>
  <si>
    <t>Arvo</t>
  </si>
  <si>
    <t>Eolanda.Arvo@yopmail.com</t>
  </si>
  <si>
    <t>Aryn</t>
  </si>
  <si>
    <t>Si</t>
  </si>
  <si>
    <t>Aryn.Si@yopmail.com</t>
  </si>
  <si>
    <t>Dennie</t>
  </si>
  <si>
    <t>Campball</t>
  </si>
  <si>
    <t>Dennie.Campball@yopmail.com</t>
  </si>
  <si>
    <t>Karolina</t>
  </si>
  <si>
    <t>Munn</t>
  </si>
  <si>
    <t>Karolina.Munn@yopmail.com</t>
  </si>
  <si>
    <t>Mady</t>
  </si>
  <si>
    <t>Roxanna</t>
  </si>
  <si>
    <t>Mady.Roxanna@yopmail.com</t>
  </si>
  <si>
    <t>Tatiania</t>
  </si>
  <si>
    <t>Maurine</t>
  </si>
  <si>
    <t>Tatiania.Maurine@yopmail.com</t>
  </si>
  <si>
    <t>Alameda</t>
  </si>
  <si>
    <t>Gavrila</t>
  </si>
  <si>
    <t>Alameda.Gavrila@yopmail.com</t>
  </si>
  <si>
    <t>Tybie</t>
  </si>
  <si>
    <t>Bahr</t>
  </si>
  <si>
    <t>Tybie.Bahr@yopmail.com</t>
  </si>
  <si>
    <t>Fosque</t>
  </si>
  <si>
    <t>Correy.Fosque@yopmail.com</t>
  </si>
  <si>
    <t>Alexine</t>
  </si>
  <si>
    <t>Haymes</t>
  </si>
  <si>
    <t>Alexine.Haymes@yopmail.com</t>
  </si>
  <si>
    <t>Hannis.Mintz@yopmail.com</t>
  </si>
  <si>
    <t>Monika</t>
  </si>
  <si>
    <t>Berl</t>
  </si>
  <si>
    <t>Monika.Berl@yopmail.com</t>
  </si>
  <si>
    <t>Mureil</t>
  </si>
  <si>
    <t>Wilkinson</t>
  </si>
  <si>
    <t>Mureil.Wilkinson@yopmail.com</t>
  </si>
  <si>
    <t>Shanley</t>
  </si>
  <si>
    <t>Tatiania.Shanley@yopmail.com</t>
  </si>
  <si>
    <t>Nannie</t>
  </si>
  <si>
    <t>Gaspard</t>
  </si>
  <si>
    <t>Nannie.Gaspard@yopmail.com</t>
  </si>
  <si>
    <t>Merci</t>
  </si>
  <si>
    <t>Parette</t>
  </si>
  <si>
    <t>Merci.Parette@yopmail.com</t>
  </si>
  <si>
    <t>Sharlene</t>
  </si>
  <si>
    <t>Norrie</t>
  </si>
  <si>
    <t>Sharlene.Norrie@yopmail.com</t>
  </si>
  <si>
    <t>Eve</t>
  </si>
  <si>
    <t>Swanhildas</t>
  </si>
  <si>
    <t>Eve.Swanhildas@yopmail.com</t>
  </si>
  <si>
    <t>Lynnea</t>
  </si>
  <si>
    <t>Payson</t>
  </si>
  <si>
    <t>Lynnea.Payson@yopmail.com</t>
  </si>
  <si>
    <t>Grobe</t>
  </si>
  <si>
    <t>Wendi.Grobe@yopmail.com</t>
  </si>
  <si>
    <t>Jinny</t>
  </si>
  <si>
    <t>Emanuel</t>
  </si>
  <si>
    <t>Jinny.Emanuel@yopmail.com</t>
  </si>
  <si>
    <t>Beth</t>
  </si>
  <si>
    <t>Beth.Ardeha@yopmail.com</t>
  </si>
  <si>
    <t>Christy</t>
  </si>
  <si>
    <t>Maribeth</t>
  </si>
  <si>
    <t>Christy.Maribeth@yopmail.com</t>
  </si>
  <si>
    <t>Brooks</t>
  </si>
  <si>
    <t>Joni</t>
  </si>
  <si>
    <t>Brooks.Joni@yopmail.com</t>
  </si>
  <si>
    <t>Leontine</t>
  </si>
  <si>
    <t>Amasa</t>
  </si>
  <si>
    <t>Leontine.Amasa@yopmail.com</t>
  </si>
  <si>
    <t>Hieronymus</t>
  </si>
  <si>
    <t>Rori.Hieronymus@yopmail.com</t>
  </si>
  <si>
    <t>Etta</t>
  </si>
  <si>
    <t>Mullane</t>
  </si>
  <si>
    <t>Etta.Mullane@yopmail.com</t>
  </si>
  <si>
    <t>Aigneis</t>
  </si>
  <si>
    <t>Persse</t>
  </si>
  <si>
    <t>Aigneis.Persse@yopmail.com</t>
  </si>
  <si>
    <t>Kimmie</t>
  </si>
  <si>
    <t>Collen.Kimmie@yopmail.com</t>
  </si>
  <si>
    <t>Sissy</t>
  </si>
  <si>
    <t>Helve</t>
  </si>
  <si>
    <t>Sissy.Helve@yopmail.com</t>
  </si>
  <si>
    <t>Verger</t>
  </si>
  <si>
    <t>Sissy.Verger@yopmail.com</t>
  </si>
  <si>
    <t>Cissiee</t>
  </si>
  <si>
    <t>Yerkovich</t>
  </si>
  <si>
    <t>Cissiee.Yerkovich@yopmail.com</t>
  </si>
  <si>
    <t>Sashenka</t>
  </si>
  <si>
    <t>Kylander</t>
  </si>
  <si>
    <t>Sashenka.Kylander@yopmail.com</t>
  </si>
  <si>
    <t>Fredericka</t>
  </si>
  <si>
    <t>Fancie</t>
  </si>
  <si>
    <t>Fredericka.Fancie@yopmail.com</t>
  </si>
  <si>
    <t>Nerita</t>
  </si>
  <si>
    <t>Gusty.Nerita@yopmail.com</t>
  </si>
  <si>
    <t>Ira</t>
  </si>
  <si>
    <t>Adrienne</t>
  </si>
  <si>
    <t>Ira.Adrienne@yopmail.com</t>
  </si>
  <si>
    <t>Constance</t>
  </si>
  <si>
    <t>Wolfgram</t>
  </si>
  <si>
    <t>Constance.Wolfgram@yopmail.com</t>
  </si>
  <si>
    <t>Ernesta</t>
  </si>
  <si>
    <t>Colbert</t>
  </si>
  <si>
    <t>Ernesta.Colbert@yopmail.com</t>
  </si>
  <si>
    <t>Regina</t>
  </si>
  <si>
    <t>Jess</t>
  </si>
  <si>
    <t>Regina.Jess@yopmail.com</t>
  </si>
  <si>
    <t>Sibyls</t>
  </si>
  <si>
    <t>Sissy.Sibyls@yopmail.com</t>
  </si>
  <si>
    <t>Ninnetta</t>
  </si>
  <si>
    <t>Winthorpe</t>
  </si>
  <si>
    <t>Ninnetta.Winthorpe@yopmail.com</t>
  </si>
  <si>
    <t>Albertina</t>
  </si>
  <si>
    <t>Maroney</t>
  </si>
  <si>
    <t>Albertina.Maroney@yopmail.com</t>
  </si>
  <si>
    <t>Camile</t>
  </si>
  <si>
    <t>Noman</t>
  </si>
  <si>
    <t>Camile.Noman@yopmail.com</t>
  </si>
  <si>
    <t>Darlleen</t>
  </si>
  <si>
    <t>Odell</t>
  </si>
  <si>
    <t>Darlleen.Odell@yopmail.com</t>
  </si>
  <si>
    <t>Elena</t>
  </si>
  <si>
    <t>Elena.Mendez@yopmail.com</t>
  </si>
  <si>
    <t>Ginnie</t>
  </si>
  <si>
    <t>Hermes</t>
  </si>
  <si>
    <t>Ginnie.Hermes@yopmail.com</t>
  </si>
  <si>
    <t>Jaclyn.Roarke@yopmail.com</t>
  </si>
  <si>
    <t>Alexandr</t>
  </si>
  <si>
    <t>Atlanta.Alexandr@yopmail.com</t>
  </si>
  <si>
    <t>Brietta</t>
  </si>
  <si>
    <t>Westphal</t>
  </si>
  <si>
    <t>Brietta.Westphal@yopmail.com</t>
  </si>
  <si>
    <t>Haerr</t>
  </si>
  <si>
    <t>Therine.Haerr@yopmail.com</t>
  </si>
  <si>
    <t>Secrest</t>
  </si>
  <si>
    <t>Fidelia.Secrest@yopmail.com</t>
  </si>
  <si>
    <t>Jaime</t>
  </si>
  <si>
    <t>Granoff</t>
  </si>
  <si>
    <t>Jaime.Granoff@yopmail.com</t>
  </si>
  <si>
    <t>Carilyn</t>
  </si>
  <si>
    <t>Riordan</t>
  </si>
  <si>
    <t>Carilyn.Riordan@yopmail.com</t>
  </si>
  <si>
    <t>Tonia</t>
  </si>
  <si>
    <t>Radu</t>
  </si>
  <si>
    <t>Tonia.Radu@yopmail.com</t>
  </si>
  <si>
    <t>Pelagias</t>
  </si>
  <si>
    <t>Sherrie.Pelagias@yopmail.com</t>
  </si>
  <si>
    <t>Antonietta</t>
  </si>
  <si>
    <t>Pyle</t>
  </si>
  <si>
    <t>Antonietta.Pyle@yopmail.com</t>
  </si>
  <si>
    <t>Juliane</t>
  </si>
  <si>
    <t>Juliane.Kenwood@yopmail.com</t>
  </si>
  <si>
    <t>Eadie</t>
  </si>
  <si>
    <t>Aprile</t>
  </si>
  <si>
    <t>Eadie.Aprile@yopmail.com</t>
  </si>
  <si>
    <t>Netty</t>
  </si>
  <si>
    <t>Abbot</t>
  </si>
  <si>
    <t>Netty.Abbot@yopmail.com</t>
  </si>
  <si>
    <t>Evaleen</t>
  </si>
  <si>
    <t>Malanie</t>
  </si>
  <si>
    <t>Evaleen.Malanie@yopmail.com</t>
  </si>
  <si>
    <t>Ardeen</t>
  </si>
  <si>
    <t>Ardeen.Maurine@yopmail.com</t>
  </si>
  <si>
    <t>Ermengarde</t>
  </si>
  <si>
    <t>Jalbert</t>
  </si>
  <si>
    <t>Ermengarde.Jalbert@yopmail.com</t>
  </si>
  <si>
    <t>Tami</t>
  </si>
  <si>
    <t>Socha</t>
  </si>
  <si>
    <t>Tami.Socha@yopmail.com</t>
  </si>
  <si>
    <t>Gibbeon</t>
  </si>
  <si>
    <t>Karolina.Gibbeon@yopmail.com</t>
  </si>
  <si>
    <t>Cassondra</t>
  </si>
  <si>
    <t>Heidt</t>
  </si>
  <si>
    <t>Cassondra.Heidt@yopmail.com</t>
  </si>
  <si>
    <t>Jobi</t>
  </si>
  <si>
    <t>Graig</t>
  </si>
  <si>
    <t>Jobi.Graig@yopmail.com</t>
  </si>
  <si>
    <t>Brady</t>
  </si>
  <si>
    <t>Briney.Brady@yopmail.com</t>
  </si>
  <si>
    <t>Marisa</t>
  </si>
  <si>
    <t>Florencia.Marisa@yopmail.com</t>
  </si>
  <si>
    <t>Gerianna</t>
  </si>
  <si>
    <t>Gillan</t>
  </si>
  <si>
    <t>Gerianna.Gillan@yopmail.com</t>
  </si>
  <si>
    <t>Carly</t>
  </si>
  <si>
    <t>Grayce</t>
  </si>
  <si>
    <t>Carly.Grayce@yopmail.com</t>
  </si>
  <si>
    <t>Nariko</t>
  </si>
  <si>
    <t>Sawtelle</t>
  </si>
  <si>
    <t>Nariko.Sawtelle@yopmail.com</t>
  </si>
  <si>
    <t>Lauryn</t>
  </si>
  <si>
    <t>Elephus</t>
  </si>
  <si>
    <t>Lauryn.Elephus@yopmail.com</t>
  </si>
  <si>
    <t>Beverley</t>
  </si>
  <si>
    <t>Eldrid</t>
  </si>
  <si>
    <t>Beverley.Eldrid@yopmail.com</t>
  </si>
  <si>
    <t>Stevana</t>
  </si>
  <si>
    <t>Holbrook</t>
  </si>
  <si>
    <t>Stevana.Holbrook@yopmail.com</t>
  </si>
  <si>
    <t>Fred</t>
  </si>
  <si>
    <t>Fred.Leifeste@yopmail.com</t>
  </si>
  <si>
    <t>Roslyn</t>
  </si>
  <si>
    <t>Dorine</t>
  </si>
  <si>
    <t>Roslyn.Dorine@yopmail.com</t>
  </si>
  <si>
    <t>Kimmy</t>
  </si>
  <si>
    <t>Mata</t>
  </si>
  <si>
    <t>Kimmy.Mata@yopmail.com</t>
  </si>
  <si>
    <t>Maurene</t>
  </si>
  <si>
    <t>Seessel</t>
  </si>
  <si>
    <t>Maurene.Seessel@yopmail.com</t>
  </si>
  <si>
    <t>Eve.Aprile@yopmail.com</t>
  </si>
  <si>
    <t>Kittie</t>
  </si>
  <si>
    <t>Thilda</t>
  </si>
  <si>
    <t>Kittie.Thilda@yopmail.com</t>
  </si>
  <si>
    <t>Jean</t>
  </si>
  <si>
    <t>Gilbertson</t>
  </si>
  <si>
    <t>Jean.Gilbertson@yopmail.com</t>
  </si>
  <si>
    <t>Felice</t>
  </si>
  <si>
    <t>Dawkins</t>
  </si>
  <si>
    <t>Felice.Dawkins@yopmail.com</t>
  </si>
  <si>
    <t>Andeee</t>
  </si>
  <si>
    <t>Andeee.Jess@yopmail.com</t>
  </si>
  <si>
    <t>Lilith</t>
  </si>
  <si>
    <t>Estella</t>
  </si>
  <si>
    <t>Lilith.Estella@yopmail.com</t>
  </si>
  <si>
    <t>Sibella</t>
  </si>
  <si>
    <t>Sibella.Kylander@yopmail.com</t>
  </si>
  <si>
    <t>Dorothy</t>
  </si>
  <si>
    <t>Charissa.Dorothy@yopmail.com</t>
  </si>
  <si>
    <t>Chapland</t>
  </si>
  <si>
    <t>Hannis.Chapland@yopmail.com</t>
  </si>
  <si>
    <t>Laverne</t>
  </si>
  <si>
    <t>Halette.Laverne@yopmail.com</t>
  </si>
  <si>
    <t>Rosabelle.Odell@yopmail.com</t>
  </si>
  <si>
    <t>Rebeca</t>
  </si>
  <si>
    <t>Ortrude</t>
  </si>
  <si>
    <t>Rebeca.Ortrude@yopmail.com</t>
  </si>
  <si>
    <t>Roxane</t>
  </si>
  <si>
    <t>Nance</t>
  </si>
  <si>
    <t>Roxane.Nance@yopmail.com</t>
  </si>
  <si>
    <t>Marleah.Marisa@yopmail.com</t>
  </si>
  <si>
    <t>Marika</t>
  </si>
  <si>
    <t>Garrison</t>
  </si>
  <si>
    <t>Marika.Garrison@yopmail.com</t>
  </si>
  <si>
    <t>Lane</t>
  </si>
  <si>
    <t>Annice.Lane@yopmail.com</t>
  </si>
  <si>
    <t>Dagmar</t>
  </si>
  <si>
    <t>Zuzana</t>
  </si>
  <si>
    <t>Dagmar.Zuzana@yopmail.com</t>
  </si>
  <si>
    <t>Gwenneth</t>
  </si>
  <si>
    <t>Moseley</t>
  </si>
  <si>
    <t>Gwenneth.Moseley@yopmail.com</t>
  </si>
  <si>
    <t>Oscar</t>
  </si>
  <si>
    <t>Ricky.Oscar@yopmail.com</t>
  </si>
  <si>
    <t>Rad</t>
  </si>
  <si>
    <t>Romona.Rad@yopmail.com</t>
  </si>
  <si>
    <t>Macey</t>
  </si>
  <si>
    <t>June.Macey@yopmail.com</t>
  </si>
  <si>
    <t>Ellette</t>
  </si>
  <si>
    <t>Trey</t>
  </si>
  <si>
    <t>Ellette.Trey@yopmail.com</t>
  </si>
  <si>
    <t>Ketti</t>
  </si>
  <si>
    <t>Fax</t>
  </si>
  <si>
    <t>Ketti.Fax@yopmail.com</t>
  </si>
  <si>
    <t>Thomasina</t>
  </si>
  <si>
    <t>Rayna.Thomasina@yopmail.com</t>
  </si>
  <si>
    <t>Blinni</t>
  </si>
  <si>
    <t>Serilda</t>
  </si>
  <si>
    <t>Blinni.Serilda@yopmail.com</t>
  </si>
  <si>
    <t>Candy</t>
  </si>
  <si>
    <t>Carbo</t>
  </si>
  <si>
    <t>Candy.Carbo@yopmail.com</t>
  </si>
  <si>
    <t>Almeta</t>
  </si>
  <si>
    <t>Fadiman</t>
  </si>
  <si>
    <t>Almeta.Fadiman@yopmail.com</t>
  </si>
  <si>
    <t>Verla</t>
  </si>
  <si>
    <t>Sallyann</t>
  </si>
  <si>
    <t>Verla.Sallyann@yopmail.com</t>
  </si>
  <si>
    <t>Sandie</t>
  </si>
  <si>
    <t>Guthrie</t>
  </si>
  <si>
    <t>Sandie.Guthrie@yopmail.com</t>
  </si>
  <si>
    <t>Tani</t>
  </si>
  <si>
    <t>Bebe</t>
  </si>
  <si>
    <t>Tani.Bebe@yopmail.com</t>
  </si>
  <si>
    <t>Augustine</t>
  </si>
  <si>
    <t>Augustine.Kylander@yopmail.com</t>
  </si>
  <si>
    <t>Gwyneth</t>
  </si>
  <si>
    <t>Gwyneth.Brady@yopmail.com</t>
  </si>
  <si>
    <t>Deirdre</t>
  </si>
  <si>
    <t>Taima</t>
  </si>
  <si>
    <t>Deirdre.Taima@yopmail.com</t>
  </si>
  <si>
    <t>Belinda</t>
  </si>
  <si>
    <t>Hubert</t>
  </si>
  <si>
    <t>Belinda.Hubert@yopmail.com</t>
  </si>
  <si>
    <t>Marinna</t>
  </si>
  <si>
    <t>Narton</t>
  </si>
  <si>
    <t>Marinna.Narton@yopmail.com</t>
  </si>
  <si>
    <t>Nyssa</t>
  </si>
  <si>
    <t>Cornelia</t>
  </si>
  <si>
    <t>Nyssa.Cornelia@yopmail.com</t>
  </si>
  <si>
    <t>Alice</t>
  </si>
  <si>
    <t>Moyna.Alice@yopmail.com</t>
  </si>
  <si>
    <t>Melisent</t>
  </si>
  <si>
    <t>Eachern</t>
  </si>
  <si>
    <t>Melisent.Eachern@yopmail.com</t>
  </si>
  <si>
    <t>Agathe</t>
  </si>
  <si>
    <t>Annabella</t>
  </si>
  <si>
    <t>Agathe.Annabella@yopmail.com</t>
  </si>
  <si>
    <t>Feliza</t>
  </si>
  <si>
    <t>Feliza.Penelopa@yopmail.com</t>
  </si>
  <si>
    <t>Shirlee</t>
  </si>
  <si>
    <t>Andrel</t>
  </si>
  <si>
    <t>Shirlee.Andrel@yopmail.com</t>
  </si>
  <si>
    <t>Violet.Annice@yopmail.com</t>
  </si>
  <si>
    <t>Robinia</t>
  </si>
  <si>
    <t>Faust</t>
  </si>
  <si>
    <t>Robinia.Faust@yopmail.com</t>
  </si>
  <si>
    <t>Stephanie</t>
  </si>
  <si>
    <t>Stephanie.Pierette@yopmail.com</t>
  </si>
  <si>
    <t>Linzy</t>
  </si>
  <si>
    <t>Carey</t>
  </si>
  <si>
    <t>Linzy.Carey@yopmail.com</t>
  </si>
  <si>
    <t>Janey</t>
  </si>
  <si>
    <t>Irmine</t>
  </si>
  <si>
    <t>Janey.Irmine@yopmail.com</t>
  </si>
  <si>
    <t>Agathe.Burch@yopmail.com</t>
  </si>
  <si>
    <t>Caressa</t>
  </si>
  <si>
    <t>Caressa.Pelagias@yopmail.com</t>
  </si>
  <si>
    <t>Loree</t>
  </si>
  <si>
    <t>Stacy</t>
  </si>
  <si>
    <t>Loree.Stacy@yopmail.com</t>
  </si>
  <si>
    <t>Jessamyn</t>
  </si>
  <si>
    <t>Jessamyn.Seessel@yopmail.com</t>
  </si>
  <si>
    <t>Reeba</t>
  </si>
  <si>
    <t>Reeba.Dichy@yopmail.com</t>
  </si>
  <si>
    <t>Hyacinthe</t>
  </si>
  <si>
    <t>Kiyoshi</t>
  </si>
  <si>
    <t>Hyacinthe.Kiyoshi@yopmail.com</t>
  </si>
  <si>
    <t>Marnia</t>
  </si>
  <si>
    <t>Nore</t>
  </si>
  <si>
    <t>Marnia.Nore@yopmail.com</t>
  </si>
  <si>
    <t>Madox</t>
  </si>
  <si>
    <t>Carlie.Madox@yopmail.com</t>
  </si>
  <si>
    <t>Katleen</t>
  </si>
  <si>
    <t>Katleen.Margret@yopmail.com</t>
  </si>
  <si>
    <t>Alyssa.Taima@yopmail.com</t>
  </si>
  <si>
    <t>McCutcheon</t>
  </si>
  <si>
    <t>Nariko.McCutcheon@yopmail.com</t>
  </si>
  <si>
    <t>Ferrell</t>
  </si>
  <si>
    <t>Julieta.Ferrell@yopmail.com</t>
  </si>
  <si>
    <t>Doralynne</t>
  </si>
  <si>
    <t>Docilla</t>
  </si>
  <si>
    <t>Doralynne.Docilla@yopmail.com</t>
  </si>
  <si>
    <t>Lelah</t>
  </si>
  <si>
    <t>Paine</t>
  </si>
  <si>
    <t>Lelah.Paine@yopmail.com</t>
  </si>
  <si>
    <t>Alleen</t>
  </si>
  <si>
    <t>Brian</t>
  </si>
  <si>
    <t>Alleen.Brian@yopmail.com</t>
  </si>
  <si>
    <t>Latini</t>
  </si>
  <si>
    <t>Carly.Latini@yopmail.com</t>
  </si>
  <si>
    <t>Nikki</t>
  </si>
  <si>
    <t>Nikki.Adrienne@yopmail.com</t>
  </si>
  <si>
    <t>Gerrie</t>
  </si>
  <si>
    <t>Poll</t>
  </si>
  <si>
    <t>Gerrie.Poll@yopmail.com</t>
  </si>
  <si>
    <t>Tersina</t>
  </si>
  <si>
    <t>Zetta</t>
  </si>
  <si>
    <t>Tersina.Zetta@yopmail.com</t>
  </si>
  <si>
    <t>Earlie</t>
  </si>
  <si>
    <t>Linzy.Earlie@yopmail.com</t>
  </si>
  <si>
    <t>Riannon</t>
  </si>
  <si>
    <t>August</t>
  </si>
  <si>
    <t>Riannon.August@yopmail.com</t>
  </si>
  <si>
    <t>Mayeda</t>
  </si>
  <si>
    <t>Jinny.Mayeda@yopmail.com</t>
  </si>
  <si>
    <t>Darian</t>
  </si>
  <si>
    <t>Fidelia.Darian@yopmail.com</t>
  </si>
  <si>
    <t>Roz</t>
  </si>
  <si>
    <t>Roz.Jagir@yopmail.com</t>
  </si>
  <si>
    <t>Talya</t>
  </si>
  <si>
    <t>Shuler</t>
  </si>
  <si>
    <t>Talya.Shuler@yopmail.com</t>
  </si>
  <si>
    <t>Swigart</t>
  </si>
  <si>
    <t>Carly.Swigart@yopmail.com</t>
  </si>
  <si>
    <t>Jan</t>
  </si>
  <si>
    <t>Jan.Strephon@yopmail.com</t>
  </si>
  <si>
    <t>Janis</t>
  </si>
  <si>
    <t>Kress</t>
  </si>
  <si>
    <t>Janis.Kress@yopmail.com</t>
  </si>
  <si>
    <t>Lexine</t>
  </si>
  <si>
    <t>Lexine.Oriana@yopmail.com</t>
  </si>
  <si>
    <t>Myrilla</t>
  </si>
  <si>
    <t>Elena.Myrilla@yopmail.com</t>
  </si>
  <si>
    <t>Genevra</t>
  </si>
  <si>
    <t>Jaylene</t>
  </si>
  <si>
    <t>Genevra.Jaylene@yopmail.com</t>
  </si>
  <si>
    <t>Phedra</t>
  </si>
  <si>
    <t>Yorick</t>
  </si>
  <si>
    <t>Phedra.Yorick@yopmail.com</t>
  </si>
  <si>
    <t>Carree</t>
  </si>
  <si>
    <t>Elisha</t>
  </si>
  <si>
    <t>Carree.Elisha@yopmail.com</t>
  </si>
  <si>
    <t>Morganica</t>
  </si>
  <si>
    <t>Zrike</t>
  </si>
  <si>
    <t>Morganica.Zrike@yopmail.com</t>
  </si>
  <si>
    <t>Hilbert</t>
  </si>
  <si>
    <t>Kirstin.Hilbert@yopmail.com</t>
  </si>
  <si>
    <t>Bennie</t>
  </si>
  <si>
    <t>Roz.Bennie@yopmail.com</t>
  </si>
  <si>
    <t>Wanda</t>
  </si>
  <si>
    <t>Donoghue</t>
  </si>
  <si>
    <t>Wanda.Donoghue@yopmail.com</t>
  </si>
  <si>
    <t>Othilia</t>
  </si>
  <si>
    <t>Audrie.Othilia@yopmail.com</t>
  </si>
  <si>
    <t>Eve.Mehalek@yopmail.com</t>
  </si>
  <si>
    <t>Merna</t>
  </si>
  <si>
    <t>Hyacinthe.Merna@yopmail.com</t>
  </si>
  <si>
    <t>Lily</t>
  </si>
  <si>
    <t>Lily.Fax@yopmail.com</t>
  </si>
  <si>
    <t>Morrill</t>
  </si>
  <si>
    <t>Loree.Morrill@yopmail.com</t>
  </si>
  <si>
    <t>Tarra</t>
  </si>
  <si>
    <t>Vacuva</t>
  </si>
  <si>
    <t>Tarra.Vacuva@yopmail.com</t>
  </si>
  <si>
    <t>Alisha</t>
  </si>
  <si>
    <t>Devlen</t>
  </si>
  <si>
    <t>Alisha.Devlen@yopmail.com</t>
  </si>
  <si>
    <t>Obed</t>
  </si>
  <si>
    <t>Jaclyn.Obed@yopmail.com</t>
  </si>
  <si>
    <t>Harmonia</t>
  </si>
  <si>
    <t>Harmonia.Keily@yopmail.com</t>
  </si>
  <si>
    <t>Norvol</t>
  </si>
  <si>
    <t>Shandie.Norvol@yopmail.com</t>
  </si>
  <si>
    <t>Fawne</t>
  </si>
  <si>
    <t>Talia</t>
  </si>
  <si>
    <t>Fawne.Talia@yopmail.com</t>
  </si>
  <si>
    <t>Colp</t>
  </si>
  <si>
    <t>Karolina.Colp@yopmail.com</t>
  </si>
  <si>
    <t>Forrer</t>
  </si>
  <si>
    <t>Marcelline.Forrer@yopmail.com</t>
  </si>
  <si>
    <t>Chere.Argus@yopmail.com</t>
  </si>
  <si>
    <t>Catharine</t>
  </si>
  <si>
    <t>Lipson</t>
  </si>
  <si>
    <t>Catharine.Lipson@yopmail.com</t>
  </si>
  <si>
    <t>Nerta.Morrill@yopmail.com</t>
  </si>
  <si>
    <t>Evita</t>
  </si>
  <si>
    <t>Howlyn</t>
  </si>
  <si>
    <t>Evita.Howlyn@yopmail.com</t>
  </si>
  <si>
    <t>Dianemarie</t>
  </si>
  <si>
    <t>Tyson</t>
  </si>
  <si>
    <t>Dianemarie.Tyson@yopmail.com</t>
  </si>
  <si>
    <t>Sarette</t>
  </si>
  <si>
    <t>Madaih</t>
  </si>
  <si>
    <t>Sarette.Madaih@yopmail.com</t>
  </si>
  <si>
    <t>Randa</t>
  </si>
  <si>
    <t>Florina</t>
  </si>
  <si>
    <t>Randa.Florina@yopmail.com</t>
  </si>
  <si>
    <t>Leona</t>
  </si>
  <si>
    <t>Barbey</t>
  </si>
  <si>
    <t>Leona.Barbey@yopmail.com</t>
  </si>
  <si>
    <t>Celisse</t>
  </si>
  <si>
    <t>LaRue</t>
  </si>
  <si>
    <t>Celisse.LaRue@yopmail.com</t>
  </si>
  <si>
    <t>Briney.Atcliffe@yopmail.com</t>
  </si>
  <si>
    <t>Dorthy</t>
  </si>
  <si>
    <t>Anton</t>
  </si>
  <si>
    <t>Dorthy.Anton@yopmail.com</t>
  </si>
  <si>
    <t>Rosette</t>
  </si>
  <si>
    <t>Jolyn.Rosette@yopmail.com</t>
  </si>
  <si>
    <t>Mildrid</t>
  </si>
  <si>
    <t>Lynn</t>
  </si>
  <si>
    <t>Mildrid.Lynn@yopmail.com</t>
  </si>
  <si>
    <t>Jorry.Penelopa@yopmail.com</t>
  </si>
  <si>
    <t>Darci</t>
  </si>
  <si>
    <t>Artie</t>
  </si>
  <si>
    <t>Darci.Artie@yopmail.com</t>
  </si>
  <si>
    <t>Halette.Eldrid@yopmail.com</t>
  </si>
  <si>
    <t>Lynde</t>
  </si>
  <si>
    <t>Lynde.Serilda@yopmail.com</t>
  </si>
  <si>
    <t>Loree.Thomasina@yopmail.com</t>
  </si>
  <si>
    <t>Sabina</t>
  </si>
  <si>
    <t>Pauly</t>
  </si>
  <si>
    <t>Sabina.Pauly@yopmail.com</t>
  </si>
  <si>
    <t>Modestia</t>
  </si>
  <si>
    <t>Modestia.Dichy@yopmail.com</t>
  </si>
  <si>
    <t>Michella</t>
  </si>
  <si>
    <t>Briney.Michella@yopmail.com</t>
  </si>
  <si>
    <t>Cherilyn</t>
  </si>
  <si>
    <t>Cherilyn.Ammann@yopmail.com</t>
  </si>
  <si>
    <t>Halette.Jobi@yopmail.com</t>
  </si>
  <si>
    <t>Adriana</t>
  </si>
  <si>
    <t>Hertzfeld</t>
  </si>
  <si>
    <t>Adriana.Hertzfeld@yopmail.com</t>
  </si>
  <si>
    <t>Anderea</t>
  </si>
  <si>
    <t>Glynnis.Anderea@yopmail.com</t>
  </si>
  <si>
    <t>Susan</t>
  </si>
  <si>
    <t>Dearborn</t>
  </si>
  <si>
    <t>Susan.Dearborn@yopmail.com</t>
  </si>
  <si>
    <t>Raf</t>
  </si>
  <si>
    <t>Gwenore</t>
  </si>
  <si>
    <t>Raf.Gwenore@yopmail.com</t>
  </si>
  <si>
    <t>Cindelyn</t>
  </si>
  <si>
    <t>Alfons</t>
  </si>
  <si>
    <t>Cindelyn.Alfons@yopmail.com</t>
  </si>
  <si>
    <t>Mandler</t>
  </si>
  <si>
    <t>Beth.Mandler@yopmail.com</t>
  </si>
  <si>
    <t>Oralee</t>
  </si>
  <si>
    <t>Prouty</t>
  </si>
  <si>
    <t>Oralee.Prouty@yopmail.com</t>
  </si>
  <si>
    <t>Longfellow</t>
  </si>
  <si>
    <t>Therine.Longfellow@yopmail.com</t>
  </si>
  <si>
    <t>Donnie</t>
  </si>
  <si>
    <t>Naashom</t>
  </si>
  <si>
    <t>Donnie.Naashom@yopmail.com</t>
  </si>
  <si>
    <t>Ana.Afton@yopmail.com</t>
  </si>
  <si>
    <t>Rosaline</t>
  </si>
  <si>
    <t>Bryna</t>
  </si>
  <si>
    <t>Rosaline.Bryna@yopmail.com</t>
  </si>
  <si>
    <t>Brianna</t>
  </si>
  <si>
    <t>Ventre</t>
  </si>
  <si>
    <t>Brianna.Ventre@yopmail.com</t>
  </si>
  <si>
    <t>Winifred</t>
  </si>
  <si>
    <t>Winifred.Oriana@yopmail.com</t>
  </si>
  <si>
    <t>Belva</t>
  </si>
  <si>
    <t>Belva.Alabaster@yopmail.com</t>
  </si>
  <si>
    <t>Cecile</t>
  </si>
  <si>
    <t>Weitman</t>
  </si>
  <si>
    <t>Cecile.Weitman@yopmail.com</t>
  </si>
  <si>
    <t>Paola</t>
  </si>
  <si>
    <t>Nester</t>
  </si>
  <si>
    <t>Paola.Nester@yopmail.com</t>
  </si>
  <si>
    <t>Kial</t>
  </si>
  <si>
    <t>Carri</t>
  </si>
  <si>
    <t>Kial.Carri@yopmail.com</t>
  </si>
  <si>
    <t>Lindie</t>
  </si>
  <si>
    <t>Gunn</t>
  </si>
  <si>
    <t>Lindie.Gunn@yopmail.com</t>
  </si>
  <si>
    <t>Cordi</t>
  </si>
  <si>
    <t>Lauraine</t>
  </si>
  <si>
    <t>Cordi.Lauraine@yopmail.com</t>
  </si>
  <si>
    <t>Caritta</t>
  </si>
  <si>
    <t>Caritta.Taam@yopmail.com</t>
  </si>
  <si>
    <t>Millie</t>
  </si>
  <si>
    <t>Noelyn</t>
  </si>
  <si>
    <t>Millie.Noelyn@yopmail.com</t>
  </si>
  <si>
    <t>Tillford</t>
  </si>
  <si>
    <t>Allis.Tillford@yopmail.com</t>
  </si>
  <si>
    <t>Patricia.Devlen@yopmail.com</t>
  </si>
  <si>
    <t>Georgy</t>
  </si>
  <si>
    <t>Dianemarie.Georgy@yopmail.com</t>
  </si>
  <si>
    <t>Averyl</t>
  </si>
  <si>
    <t>Billye</t>
  </si>
  <si>
    <t>Averyl.Billye@yopmail.com</t>
  </si>
  <si>
    <t>Marita</t>
  </si>
  <si>
    <t>Luhe</t>
  </si>
  <si>
    <t>Marita.Luhe@yopmail.com</t>
  </si>
  <si>
    <t>Addia</t>
  </si>
  <si>
    <t>Addia.Faust@yopmail.com</t>
  </si>
  <si>
    <t>Christal</t>
  </si>
  <si>
    <t>Wildermuth</t>
  </si>
  <si>
    <t>Christal.Wildermuth@yopmail.com</t>
  </si>
  <si>
    <t>Jarib</t>
  </si>
  <si>
    <t>Talya.Jarib@yopmail.com</t>
  </si>
  <si>
    <t>Greyson</t>
  </si>
  <si>
    <t>Stevana.Greyson@yopmail.com</t>
  </si>
  <si>
    <t>Wiener</t>
  </si>
  <si>
    <t>Adriana.Wiener@yopmail.com</t>
  </si>
  <si>
    <t>Aili</t>
  </si>
  <si>
    <t>Linskey</t>
  </si>
  <si>
    <t>Aili.Linskey@yopmail.com</t>
  </si>
  <si>
    <t>Brotherson</t>
  </si>
  <si>
    <t>Jinny.Brotherson@yopmail.com</t>
  </si>
  <si>
    <t>Roberta</t>
  </si>
  <si>
    <t>Medrek</t>
  </si>
  <si>
    <t>Roberta.Medrek@yopmail.com</t>
  </si>
  <si>
    <t>Lia</t>
  </si>
  <si>
    <t>Melodie.Lia@yopmail.com</t>
  </si>
  <si>
    <t>Justinn</t>
  </si>
  <si>
    <t>Justinn.Delp@yopmail.com</t>
  </si>
  <si>
    <t>Chabot</t>
  </si>
  <si>
    <t>Jenda.Chabot@yopmail.com</t>
  </si>
  <si>
    <t>Charlena</t>
  </si>
  <si>
    <t>Charlena.Anderea@yopmail.com</t>
  </si>
  <si>
    <t>Betta</t>
  </si>
  <si>
    <t>Carlson</t>
  </si>
  <si>
    <t>Betta.Carlson@yopmail.com</t>
  </si>
  <si>
    <t>Elyssa</t>
  </si>
  <si>
    <t>Elyssa.Tound@yopmail.com</t>
  </si>
  <si>
    <t>Melina</t>
  </si>
  <si>
    <t>Melina.Winthorpe@yopmail.com</t>
  </si>
  <si>
    <t>Brenn</t>
  </si>
  <si>
    <t>Katleen.Brenn@yopmail.com</t>
  </si>
  <si>
    <t>Taffy</t>
  </si>
  <si>
    <t>Taffy.Trey@yopmail.com</t>
  </si>
  <si>
    <t>Turne</t>
  </si>
  <si>
    <t>Kirbee.Turne@yopmail.com</t>
  </si>
  <si>
    <t>Coral</t>
  </si>
  <si>
    <t>Mozelle</t>
  </si>
  <si>
    <t>Coral.Mozelle@yopmail.com</t>
  </si>
  <si>
    <t>Screens</t>
  </si>
  <si>
    <t>Edee.Screens@yopmail.com</t>
  </si>
  <si>
    <t>Gabriellia</t>
  </si>
  <si>
    <t>Gabriellia.Fadiman@yopmail.com</t>
  </si>
  <si>
    <t>Ingrid</t>
  </si>
  <si>
    <t>Edmund</t>
  </si>
  <si>
    <t>Ingrid.Edmund@yopmail.com</t>
  </si>
  <si>
    <t>Beniamino</t>
  </si>
  <si>
    <t>Sherrie.Beniamino@yopmail.com</t>
  </si>
  <si>
    <t>Jemie.Lauraine@yopmail.com</t>
  </si>
  <si>
    <t>Debee</t>
  </si>
  <si>
    <t>Slifka</t>
  </si>
  <si>
    <t>Debee.Slifka@yopmail.com</t>
  </si>
  <si>
    <t>Consuela</t>
  </si>
  <si>
    <t>Consuela.Docilla@yopmail.com</t>
  </si>
  <si>
    <t>Amelia</t>
  </si>
  <si>
    <t>Bollay</t>
  </si>
  <si>
    <t>Amelia.Bollay@yopmail.com</t>
  </si>
  <si>
    <t>Ferino</t>
  </si>
  <si>
    <t>Wendi.Ferino@yopmail.com</t>
  </si>
  <si>
    <t>Ethel</t>
  </si>
  <si>
    <t>Ethel.Jalbert@yopmail.com</t>
  </si>
  <si>
    <t>Malina</t>
  </si>
  <si>
    <t>Malina.Wareing@yopmail.com</t>
  </si>
  <si>
    <t>Heddie</t>
  </si>
  <si>
    <t>Elbertina</t>
  </si>
  <si>
    <t>Heddie.Elbertina@yopmail.com</t>
  </si>
  <si>
    <t>Schlosser</t>
  </si>
  <si>
    <t>Edee.Schlosser@yopmail.com</t>
  </si>
  <si>
    <t>Bohlin</t>
  </si>
  <si>
    <t>Monika.Bohlin@yopmail.com</t>
  </si>
  <si>
    <t>Joachim</t>
  </si>
  <si>
    <t>Lilith.Joachim@yopmail.com</t>
  </si>
  <si>
    <t>Isa</t>
  </si>
  <si>
    <t>Isa.Felizio@yopmail.com</t>
  </si>
  <si>
    <t>Marsiella</t>
  </si>
  <si>
    <t>Dimitris</t>
  </si>
  <si>
    <t>Marsiella.Dimitris@yopmail.com</t>
  </si>
  <si>
    <t>Hayley.Arvo@yopmail.com</t>
  </si>
  <si>
    <t>Santoro</t>
  </si>
  <si>
    <t>Kerrin.Santoro@yopmail.com</t>
  </si>
  <si>
    <t>Sparhawk</t>
  </si>
  <si>
    <t>Tonia.Sparhawk@yopmail.com</t>
  </si>
  <si>
    <t>Roumell</t>
  </si>
  <si>
    <t>Carlie.Roumell@yopmail.com</t>
  </si>
  <si>
    <t>Aurore</t>
  </si>
  <si>
    <t>Korey</t>
  </si>
  <si>
    <t>Aurore.Korey@yopmail.com</t>
  </si>
  <si>
    <t>Hollie</t>
  </si>
  <si>
    <t>Hollie.Strephon@yopmail.com</t>
  </si>
  <si>
    <t>Cutlerr</t>
  </si>
  <si>
    <t>Kirstin.Cutlerr@yopmail.com</t>
  </si>
  <si>
    <t>Baptlsta</t>
  </si>
  <si>
    <t>Tybie.Baptlsta@yopmail.com</t>
  </si>
  <si>
    <t>Revkah</t>
  </si>
  <si>
    <t>Verla.Revkah@yopmail.com</t>
  </si>
  <si>
    <t>Brianna.Ries@yopmail.com</t>
  </si>
  <si>
    <t>Cloris</t>
  </si>
  <si>
    <t>Briney.Cloris@yopmail.com</t>
  </si>
  <si>
    <t>Kunin</t>
  </si>
  <si>
    <t>Carmencita.Kunin@yopmail.com</t>
  </si>
  <si>
    <t>Carolin</t>
  </si>
  <si>
    <t>Jenda.Carolin@yopmail.com</t>
  </si>
  <si>
    <t>Wadell</t>
  </si>
  <si>
    <t>Roxane.Wadell@yopmail.com</t>
  </si>
  <si>
    <t>Paola.Lunsford@yopmail.com</t>
  </si>
  <si>
    <t>Britni</t>
  </si>
  <si>
    <t>Gherardo</t>
  </si>
  <si>
    <t>Britni.Gherardo@yopmail.com</t>
  </si>
  <si>
    <t>Donetta.Douglass@yopmail.com</t>
  </si>
  <si>
    <t>Clary</t>
  </si>
  <si>
    <t>Riva</t>
  </si>
  <si>
    <t>Clary.Riva@yopmail.com</t>
  </si>
  <si>
    <t>Ann-Marie</t>
  </si>
  <si>
    <t>Ludewig</t>
  </si>
  <si>
    <t>Ann-Marie.Ludewig@yopmail.com</t>
  </si>
  <si>
    <t>Fina</t>
  </si>
  <si>
    <t>Faro</t>
  </si>
  <si>
    <t>Fina.Faro@yopmail.com</t>
  </si>
  <si>
    <t>Diena</t>
  </si>
  <si>
    <t>Diena.Colp@yopmail.com</t>
  </si>
  <si>
    <t>Bobinette</t>
  </si>
  <si>
    <t>Daveta</t>
  </si>
  <si>
    <t>Bobinette.Daveta@yopmail.com</t>
  </si>
  <si>
    <t>Lolita</t>
  </si>
  <si>
    <t>Rheingold</t>
  </si>
  <si>
    <t>Lolita.Rheingold@yopmail.com</t>
  </si>
  <si>
    <t>Lauryn.Krystle@yopmail.com</t>
  </si>
  <si>
    <t>Dione</t>
  </si>
  <si>
    <t>Hedve</t>
  </si>
  <si>
    <t>Dione.Hedve@yopmail.com</t>
  </si>
  <si>
    <t>Tonia.Rodmann@yopmail.com</t>
  </si>
  <si>
    <t>Cyndie</t>
  </si>
  <si>
    <t>Heisel</t>
  </si>
  <si>
    <t>Cyndie.Heisel@yopmail.com</t>
  </si>
  <si>
    <t>Annecorinne</t>
  </si>
  <si>
    <t>Anselmi</t>
  </si>
  <si>
    <t>Annecorinne.Anselmi@yopmail.com</t>
  </si>
  <si>
    <t>Jessamyn.Reidar@yopmail.com</t>
  </si>
  <si>
    <t>Fanchon</t>
  </si>
  <si>
    <t>Henebry</t>
  </si>
  <si>
    <t>Fanchon.Henebry@yopmail.com</t>
  </si>
  <si>
    <t>Genna</t>
  </si>
  <si>
    <t>Ethel.Genna@yopmail.com</t>
  </si>
  <si>
    <t>Anastatius</t>
  </si>
  <si>
    <t>Jorry.Anastatius@yopmail.com</t>
  </si>
  <si>
    <t>Candi</t>
  </si>
  <si>
    <t>Candi.Lunsford@yopmail.com</t>
  </si>
  <si>
    <t>Keelia</t>
  </si>
  <si>
    <t>Tybie.Keelia@yopmail.com</t>
  </si>
  <si>
    <t>Vere</t>
  </si>
  <si>
    <t>Parsaye</t>
  </si>
  <si>
    <t>Vere.Parsaye@yopmail.com</t>
  </si>
  <si>
    <t>Diena.Riva@yopmail.com</t>
  </si>
  <si>
    <t>Ardenia</t>
  </si>
  <si>
    <t>Ardenia.Deegan@yopmail.com</t>
  </si>
  <si>
    <t>Bartlett</t>
  </si>
  <si>
    <t>Diena.Bartlett@yopmail.com</t>
  </si>
  <si>
    <t>Ariella</t>
  </si>
  <si>
    <t>Latisha.Ariella@yopmail.com</t>
  </si>
  <si>
    <t>Janenna</t>
  </si>
  <si>
    <t>Willie</t>
  </si>
  <si>
    <t>Janenna.Willie@yopmail.com</t>
  </si>
  <si>
    <t>Jillayne</t>
  </si>
  <si>
    <t>Astra</t>
  </si>
  <si>
    <t>Jillayne.Astra@yopmail.com</t>
  </si>
  <si>
    <t>Libna</t>
  </si>
  <si>
    <t>Fredericka.Libna@yopmail.com</t>
  </si>
  <si>
    <t>Nanete</t>
  </si>
  <si>
    <t>Lytton</t>
  </si>
  <si>
    <t>Nanete.Lytton@yopmail.com</t>
  </si>
  <si>
    <t>Doro</t>
  </si>
  <si>
    <t>Hollingsworth</t>
  </si>
  <si>
    <t>Doro.Hollingsworth@yopmail.com</t>
  </si>
  <si>
    <t>Annecorinne.Pauly@yopmail.com</t>
  </si>
  <si>
    <t>Tani.Jalbert@yopmail.com</t>
  </si>
  <si>
    <t>Kittie.Florina@yopmail.com</t>
  </si>
  <si>
    <t>Layla</t>
  </si>
  <si>
    <t>Aaberg</t>
  </si>
  <si>
    <t>Layla.Aaberg@yopmail.com</t>
  </si>
  <si>
    <t>Beatriz</t>
  </si>
  <si>
    <t>Lattie</t>
  </si>
  <si>
    <t>Beatriz.Lattie@yopmail.com</t>
  </si>
  <si>
    <t>Pandolfi</t>
  </si>
  <si>
    <t>Juliane.Pandolfi@yopmail.com</t>
  </si>
  <si>
    <t>Ardys</t>
  </si>
  <si>
    <t>Marcellus</t>
  </si>
  <si>
    <t>Ardys.Marcellus@yopmail.com</t>
  </si>
  <si>
    <t>Althea</t>
  </si>
  <si>
    <t>Althea.Malina@yopmail.com</t>
  </si>
  <si>
    <t>Phedra.Margret@yopmail.com</t>
  </si>
  <si>
    <t>Lucienne</t>
  </si>
  <si>
    <t>Petronia.Lucienne@yopmail.com</t>
  </si>
  <si>
    <t>Rani</t>
  </si>
  <si>
    <t>Tiffa</t>
  </si>
  <si>
    <t>Rani.Tiffa@yopmail.com</t>
  </si>
  <si>
    <t>Selma</t>
  </si>
  <si>
    <t>Selma.Michella@yopmail.com</t>
  </si>
  <si>
    <t>Nanete.Luhe@yopmail.com</t>
  </si>
  <si>
    <t>Helena</t>
  </si>
  <si>
    <t>Helena.Obed@yopmail.com</t>
  </si>
  <si>
    <t>Thalia</t>
  </si>
  <si>
    <t>Thalia.Fosque@yopmail.com</t>
  </si>
  <si>
    <t>Jacenta</t>
  </si>
  <si>
    <t>Jacenta.Romelda@yopmail.com</t>
  </si>
  <si>
    <t>Carmela</t>
  </si>
  <si>
    <t>Carmela.Dorothy@yopmail.com</t>
  </si>
  <si>
    <t>Rhoda</t>
  </si>
  <si>
    <t>Alarise</t>
  </si>
  <si>
    <t>Rhoda.Alarise@yopmail.com</t>
  </si>
  <si>
    <t>Tabbatha</t>
  </si>
  <si>
    <t>Liva</t>
  </si>
  <si>
    <t>Tabbatha.Liva@yopmail.com</t>
  </si>
  <si>
    <t>Bill</t>
  </si>
  <si>
    <t>Bill.Winthorpe@yopmail.com</t>
  </si>
  <si>
    <t>Greenwald</t>
  </si>
  <si>
    <t>Ardenia.Greenwald@yopmail.com</t>
  </si>
  <si>
    <t>Clo</t>
  </si>
  <si>
    <t>Bonilla</t>
  </si>
  <si>
    <t>Clo.Bonilla@yopmail.com</t>
  </si>
  <si>
    <t>Concettina</t>
  </si>
  <si>
    <t>Concettina.Jarib@yopmail.com</t>
  </si>
  <si>
    <t>Mallory</t>
  </si>
  <si>
    <t>Mallory.Amand@yopmail.com</t>
  </si>
  <si>
    <t>Sacken</t>
  </si>
  <si>
    <t>Sissy.Sacken@yopmail.com</t>
  </si>
  <si>
    <t>Sidoney</t>
  </si>
  <si>
    <t>Sidoney.Dawkins@yopmail.com</t>
  </si>
  <si>
    <t>Ronna</t>
  </si>
  <si>
    <t>Ronna.Madox@yopmail.com</t>
  </si>
  <si>
    <t>Claudina</t>
  </si>
  <si>
    <t>Quent</t>
  </si>
  <si>
    <t>Claudina.Quent@yopmail.com</t>
  </si>
  <si>
    <t>Dorthy.Esmaria@yopmail.com</t>
  </si>
  <si>
    <t>Ernesta.Forrer@yopmail.com</t>
  </si>
  <si>
    <t>Nickie</t>
  </si>
  <si>
    <t>Edison</t>
  </si>
  <si>
    <t>Nickie.Edison@yopmail.com</t>
  </si>
  <si>
    <t>Penelopa.Genna@yopmail.com</t>
  </si>
  <si>
    <t>Daune</t>
  </si>
  <si>
    <t>Calhoun</t>
  </si>
  <si>
    <t>Daune.Calhoun@yopmail.com</t>
  </si>
  <si>
    <t>Ileana</t>
  </si>
  <si>
    <t>Ileana.Alwin@yopmail.com</t>
  </si>
  <si>
    <t>Mady.Rosette@yopmail.com</t>
  </si>
  <si>
    <t>Hermione</t>
  </si>
  <si>
    <t>Hermione.Slifka@yopmail.com</t>
  </si>
  <si>
    <t>Lacie</t>
  </si>
  <si>
    <t>Hessler</t>
  </si>
  <si>
    <t>Lacie.Hessler@yopmail.com</t>
  </si>
  <si>
    <t>Helfand</t>
  </si>
  <si>
    <t>Fina.Helfand@yopmail.com</t>
  </si>
  <si>
    <t>Faso</t>
  </si>
  <si>
    <t>Stevana.Faso@yopmail.com</t>
  </si>
  <si>
    <t>Amara.Cottle@yopmail.com</t>
  </si>
  <si>
    <t>Lay</t>
  </si>
  <si>
    <t>Correy.Lay@yopmail.com</t>
  </si>
  <si>
    <t>Morganica.Billye@yopmail.com</t>
  </si>
  <si>
    <t>Belldas</t>
  </si>
  <si>
    <t>Loree.Belldas@yopmail.com</t>
  </si>
  <si>
    <t>Jacqui</t>
  </si>
  <si>
    <t>Raquela.Jacqui@yopmail.com</t>
  </si>
  <si>
    <t>Leona.Helve@yopmail.com</t>
  </si>
  <si>
    <t>Pascia</t>
  </si>
  <si>
    <t>Morganica.Pascia@yopmail.com</t>
  </si>
  <si>
    <t>Girardo</t>
  </si>
  <si>
    <t>Verla.Girardo@yopmail.com</t>
  </si>
  <si>
    <t>Fanny</t>
  </si>
  <si>
    <t>Ellord</t>
  </si>
  <si>
    <t>Fanny.Ellord@yopmail.com</t>
  </si>
  <si>
    <t>Vanessa</t>
  </si>
  <si>
    <t>Delila</t>
  </si>
  <si>
    <t>Vanessa.Delila@yopmail.com</t>
  </si>
  <si>
    <t>Rustice</t>
  </si>
  <si>
    <t>Kenna.Rustice@yopmail.com</t>
  </si>
  <si>
    <t>Andree</t>
  </si>
  <si>
    <t>Havens</t>
  </si>
  <si>
    <t>Andree.Havens@yopmail.com</t>
  </si>
  <si>
    <t>Amara.Fosque@yopmail.com</t>
  </si>
  <si>
    <t>Marline</t>
  </si>
  <si>
    <t>Marline.Baptlsta@yopmail.com</t>
  </si>
  <si>
    <t>Dale</t>
  </si>
  <si>
    <t>Old</t>
  </si>
  <si>
    <t>Dale.Old@yopmail.com</t>
  </si>
  <si>
    <t>Bevin</t>
  </si>
  <si>
    <t>Xylina.Bevin@yopmail.com</t>
  </si>
  <si>
    <t>Lucille</t>
  </si>
  <si>
    <t>Eiser</t>
  </si>
  <si>
    <t>Lucille.Eiser@yopmail.com</t>
  </si>
  <si>
    <t>Mellicent</t>
  </si>
  <si>
    <t>Mellicent.Maribeth@yopmail.com</t>
  </si>
  <si>
    <t>Corly</t>
  </si>
  <si>
    <t>Ilka</t>
  </si>
  <si>
    <t>Corly.Ilka@yopmail.com</t>
  </si>
  <si>
    <t>Hope</t>
  </si>
  <si>
    <t>Hope.Linehan@yopmail.com</t>
  </si>
  <si>
    <t>Taffy.Verger@yopmail.com</t>
  </si>
  <si>
    <t>Terencio</t>
  </si>
  <si>
    <t>Lucille.Terencio@yopmail.com</t>
  </si>
  <si>
    <t>Donell</t>
  </si>
  <si>
    <t>Layla.Donell@yopmail.com</t>
  </si>
  <si>
    <t>Mara</t>
  </si>
  <si>
    <t>Mara.Madelene@yopmail.com</t>
  </si>
  <si>
    <t>Hillel</t>
  </si>
  <si>
    <t>Ermengarde.Hillel@yopmail.com</t>
  </si>
  <si>
    <t>Chrystel</t>
  </si>
  <si>
    <t>Glynnis.Chrystel@yopmail.com</t>
  </si>
  <si>
    <t>Madelle</t>
  </si>
  <si>
    <t>Madelle.Helve@yopmail.com</t>
  </si>
  <si>
    <t>Ulrike</t>
  </si>
  <si>
    <t>Rurik</t>
  </si>
  <si>
    <t>Ulrike.Rurik@yopmail.com</t>
  </si>
  <si>
    <t>Valerio</t>
  </si>
  <si>
    <t>Sharlene.Valerio@yopmail.com</t>
  </si>
  <si>
    <t>Etom</t>
  </si>
  <si>
    <t>Clarice.Etom@yopmail.com</t>
  </si>
  <si>
    <t>Zamora</t>
  </si>
  <si>
    <t>Fred.Zamora@yopmail.com</t>
  </si>
  <si>
    <t>Lorne</t>
  </si>
  <si>
    <t>Saint</t>
  </si>
  <si>
    <t>Lorne.Saint@yopmail.com</t>
  </si>
  <si>
    <t>Buckler</t>
  </si>
  <si>
    <t>Jinny.Buckler@yopmail.com</t>
  </si>
  <si>
    <t>Blondelle</t>
  </si>
  <si>
    <t>Erb</t>
  </si>
  <si>
    <t>Blondelle.Erb@yopmail.com</t>
  </si>
  <si>
    <t>Destinee</t>
  </si>
  <si>
    <t>Penelopa.Destinee@yopmail.com</t>
  </si>
  <si>
    <t>Arathorn</t>
  </si>
  <si>
    <t>Briney.Arathorn@yopmail.com</t>
  </si>
  <si>
    <t>Wooster</t>
  </si>
  <si>
    <t>Elvira.Wooster@yopmail.com</t>
  </si>
  <si>
    <t>Pitt</t>
  </si>
  <si>
    <t>Celisse.Pitt@yopmail.com</t>
  </si>
  <si>
    <t>Harrietta</t>
  </si>
  <si>
    <t>Waldron</t>
  </si>
  <si>
    <t>Harrietta.Waldron@yopmail.com</t>
  </si>
  <si>
    <t>Aimil</t>
  </si>
  <si>
    <t>Melleta</t>
  </si>
  <si>
    <t>Aimil.Melleta@yopmail.com</t>
  </si>
  <si>
    <t>Sindee</t>
  </si>
  <si>
    <t>Sindee.Lucienne@yopmail.com</t>
  </si>
  <si>
    <t>Lyssa</t>
  </si>
  <si>
    <t>Lyssa.Alabaster@yopmail.com</t>
  </si>
  <si>
    <t>Cherrita</t>
  </si>
  <si>
    <t>Jefferey</t>
  </si>
  <si>
    <t>Cherrita.Jefferey@yopmail.com</t>
  </si>
  <si>
    <t>Ricky.Emerson@yopmail.com</t>
  </si>
  <si>
    <t>Dolli</t>
  </si>
  <si>
    <t>Yam</t>
  </si>
  <si>
    <t>Dolli.Yam@yopmail.com</t>
  </si>
  <si>
    <t>Belanger</t>
  </si>
  <si>
    <t>Kristan.Belanger@yopmail.com</t>
  </si>
  <si>
    <t>Rayna.Faro@yopmail.com</t>
  </si>
  <si>
    <t>Heida</t>
  </si>
  <si>
    <t>Love</t>
  </si>
  <si>
    <t>Heida.Love@yopmail.com</t>
  </si>
  <si>
    <t>Fennessy</t>
  </si>
  <si>
    <t>Nyssa.Fennessy@yopmail.com</t>
  </si>
  <si>
    <t>Corina</t>
  </si>
  <si>
    <t>Elo</t>
  </si>
  <si>
    <t>Corina.Elo@yopmail.com</t>
  </si>
  <si>
    <t>Sue</t>
  </si>
  <si>
    <t>Merat</t>
  </si>
  <si>
    <t>Sue.Merat@yopmail.com</t>
  </si>
  <si>
    <t>Vere.Love@yopmail.com</t>
  </si>
  <si>
    <t>Vins</t>
  </si>
  <si>
    <t>Mallory.Vins@yopmail.com</t>
  </si>
  <si>
    <t>Odessa</t>
  </si>
  <si>
    <t>Erskine</t>
  </si>
  <si>
    <t>Odessa.Erskine@yopmail.com</t>
  </si>
  <si>
    <t>Kaja</t>
  </si>
  <si>
    <t>Khorma</t>
  </si>
  <si>
    <t>Kaja.Khorma@yopmail.com</t>
  </si>
  <si>
    <t>June.Faust@yopmail.com</t>
  </si>
  <si>
    <t>Tatiania.Thad@yopmail.com</t>
  </si>
  <si>
    <t>Leeanne</t>
  </si>
  <si>
    <t>Gilmour</t>
  </si>
  <si>
    <t>Leeanne.Gilmour@yopmail.com</t>
  </si>
  <si>
    <t>Barbi</t>
  </si>
  <si>
    <t>Barbi.Haymes@yopmail.com</t>
  </si>
  <si>
    <t>Merle</t>
  </si>
  <si>
    <t>Merle.Nore@yopmail.com</t>
  </si>
  <si>
    <t>Llovera</t>
  </si>
  <si>
    <t>Dagmar.Llovera@yopmail.com</t>
  </si>
  <si>
    <t>Tremayne</t>
  </si>
  <si>
    <t>Cassondra.Tremayne@yopmail.com</t>
  </si>
  <si>
    <t>Gale</t>
  </si>
  <si>
    <t>Giff</t>
  </si>
  <si>
    <t>Gale.Giff@yopmail.com</t>
  </si>
  <si>
    <t>Lesly</t>
  </si>
  <si>
    <t>Lesly.LaRue@yopmail.com</t>
  </si>
  <si>
    <t>Lila</t>
  </si>
  <si>
    <t>Colyer</t>
  </si>
  <si>
    <t>Lila.Colyer@yopmail.com</t>
  </si>
  <si>
    <t>Ahab</t>
  </si>
  <si>
    <t>Aili.Ahab@yopmail.com</t>
  </si>
  <si>
    <t>Kathie</t>
  </si>
  <si>
    <t>Tersina.Kathie@yopmail.com</t>
  </si>
  <si>
    <t>Dotty</t>
  </si>
  <si>
    <t>Presber</t>
  </si>
  <si>
    <t>Dotty.Presber@yopmail.com</t>
  </si>
  <si>
    <t>Rosene</t>
  </si>
  <si>
    <t>Pettiford</t>
  </si>
  <si>
    <t>Rosene.Pettiford@yopmail.com</t>
  </si>
  <si>
    <t>Hepsibah</t>
  </si>
  <si>
    <t>Babita.Hepsibah@yopmail.com</t>
  </si>
  <si>
    <t>Gabi.Ludewig@yopmail.com</t>
  </si>
  <si>
    <t>Wynne</t>
  </si>
  <si>
    <t>Wynne.Anderea@yopmail.com</t>
  </si>
  <si>
    <t>Latisha.Rad@yopmail.com</t>
  </si>
  <si>
    <t>Dunkin</t>
  </si>
  <si>
    <t>Ernesta.Dunkin@yopmail.com</t>
  </si>
  <si>
    <t>Magdalena</t>
  </si>
  <si>
    <t>Juan</t>
  </si>
  <si>
    <t>Magdalena.Juan@yopmail.com</t>
  </si>
  <si>
    <t>Kirstin.Helve@yopmail.com</t>
  </si>
  <si>
    <t>Mallory.Mintz@yopmail.com</t>
  </si>
  <si>
    <t>Yusuk</t>
  </si>
  <si>
    <t>Berta.Yusuk@yopmail.com</t>
  </si>
  <si>
    <t>Vinita</t>
  </si>
  <si>
    <t>Han</t>
  </si>
  <si>
    <t>Vinita.Han@yopmail.com</t>
  </si>
  <si>
    <t>Lucy</t>
  </si>
  <si>
    <t>Lucy.Bevin@yopmail.com</t>
  </si>
  <si>
    <t>Calla</t>
  </si>
  <si>
    <t>Calla.Yorick@yopmail.com</t>
  </si>
  <si>
    <t>Ira.Madox@yopmail.com</t>
  </si>
  <si>
    <t>Bivins</t>
  </si>
  <si>
    <t>Aili.Bivins@yopmail.com</t>
  </si>
  <si>
    <t>Robbi</t>
  </si>
  <si>
    <t>Robbi.Afton@yopmail.com</t>
  </si>
  <si>
    <t>Dulce.Wooster@yopmail.com</t>
  </si>
  <si>
    <t>Ricki</t>
  </si>
  <si>
    <t>Alameda.Ricki@yopmail.com</t>
  </si>
  <si>
    <t>Amalie</t>
  </si>
  <si>
    <t>Klotz</t>
  </si>
  <si>
    <t>Amalie.Klotz@yopmail.com</t>
  </si>
  <si>
    <t>Imelida</t>
  </si>
  <si>
    <t>Gerianna.Imelida@yopmail.com</t>
  </si>
  <si>
    <t>Di</t>
  </si>
  <si>
    <t>Rudolph</t>
  </si>
  <si>
    <t>Di.Rudolph@yopmail.com</t>
  </si>
  <si>
    <t>Deedee</t>
  </si>
  <si>
    <t>Deedee.Alexandr@yopmail.com</t>
  </si>
  <si>
    <t>Tamsky</t>
  </si>
  <si>
    <t>Carlie.Tamsky@yopmail.com</t>
  </si>
  <si>
    <t>Isacco</t>
  </si>
  <si>
    <t>Dode.Isacco@yopmail.com</t>
  </si>
  <si>
    <t>Nollie</t>
  </si>
  <si>
    <t>Nollie.Earlie@yopmail.com</t>
  </si>
  <si>
    <t>Benita.Pyle@yopmail.com</t>
  </si>
  <si>
    <t>Rozele</t>
  </si>
  <si>
    <t>Rozele.Socha@yopmail.com</t>
  </si>
  <si>
    <t>Alexine.Marisa@yopmail.com</t>
  </si>
  <si>
    <t>Ernesta.Milde@yopmail.com</t>
  </si>
  <si>
    <t>Magnolia</t>
  </si>
  <si>
    <t>Evaleen.Magnolia@yopmail.com</t>
  </si>
  <si>
    <t>Debee.Gunn@yopmail.com</t>
  </si>
  <si>
    <t>Ursulina</t>
  </si>
  <si>
    <t>Urias</t>
  </si>
  <si>
    <t>Ursulina.Urias@yopmail.com</t>
  </si>
  <si>
    <t>Corry</t>
  </si>
  <si>
    <t>Ricarda</t>
  </si>
  <si>
    <t>Corry.Ricarda@yopmail.com</t>
  </si>
  <si>
    <t>Goddard</t>
  </si>
  <si>
    <t>Chandra.Goddard@yopmail.com</t>
  </si>
  <si>
    <t>Trixi</t>
  </si>
  <si>
    <t>Monaco</t>
  </si>
  <si>
    <t>Trixi.Monaco@yopmail.com</t>
  </si>
  <si>
    <t>Tressa</t>
  </si>
  <si>
    <t>Tressa.Ries@yopmail.com</t>
  </si>
  <si>
    <t>Shaver</t>
  </si>
  <si>
    <t>Lacie.Shaver@yopmail.com</t>
  </si>
  <si>
    <t>Garek</t>
  </si>
  <si>
    <t>Caritta.Garek@yopmail.com</t>
  </si>
  <si>
    <t>Raf.Wildermuth@yopmail.com</t>
  </si>
  <si>
    <t>Elvyn</t>
  </si>
  <si>
    <t>Vinita.Elvyn@yopmail.com</t>
  </si>
  <si>
    <t>Averyl.Wolfgram@yopmail.com</t>
  </si>
  <si>
    <t>Zaslow</t>
  </si>
  <si>
    <t>Gabriellia.Zaslow@yopmail.com</t>
  </si>
  <si>
    <t>Kaja.Hollingsworth@yopmail.com</t>
  </si>
  <si>
    <t>Daphne</t>
  </si>
  <si>
    <t>Daphne.Juan@yopmail.com</t>
  </si>
  <si>
    <t>Fred.Billye@yopmail.com</t>
  </si>
  <si>
    <t>Zina</t>
  </si>
  <si>
    <t>Etta.Zina@yopmail.com</t>
  </si>
  <si>
    <t>Kerrin.Hilbert@yopmail.com</t>
  </si>
  <si>
    <t>Stevana.Erb@yopmail.com</t>
  </si>
  <si>
    <t>Pollyanna</t>
  </si>
  <si>
    <t>Pollyanna.Reidar@yopmail.com</t>
  </si>
  <si>
    <t>Mureil.Aprile@yopmail.com</t>
  </si>
  <si>
    <t>Hutchison</t>
  </si>
  <si>
    <t>Lorne.Hutchison@yopmail.com</t>
  </si>
  <si>
    <t>Joceline</t>
  </si>
  <si>
    <t>Suzetta</t>
  </si>
  <si>
    <t>Joceline.Suzetta@yopmail.com</t>
  </si>
  <si>
    <t>Jordan.Callista@yopmail.com</t>
  </si>
  <si>
    <t>Alia</t>
  </si>
  <si>
    <t>Dreda</t>
  </si>
  <si>
    <t>Alia.Dreda@yopmail.com</t>
  </si>
  <si>
    <t>Jolyn.Giff@yopmail.com</t>
  </si>
  <si>
    <t>Euridice</t>
  </si>
  <si>
    <t>Jaclyn.Euridice@yopmail.com</t>
  </si>
  <si>
    <t>Gusty.Milde@yopmail.com</t>
  </si>
  <si>
    <t>Margette</t>
  </si>
  <si>
    <t>Urania</t>
  </si>
  <si>
    <t>Margette.Urania@yopmail.com</t>
  </si>
  <si>
    <t>Doro.Sibyls@yopmail.com</t>
  </si>
  <si>
    <t>Hannis.Seessel@yopmail.com</t>
  </si>
  <si>
    <t>Alex</t>
  </si>
  <si>
    <t>Vivle</t>
  </si>
  <si>
    <t>Alex.Vivle@yopmail.com</t>
  </si>
  <si>
    <t>Shields</t>
  </si>
  <si>
    <t>Tonia.Shields@yopmail.com</t>
  </si>
  <si>
    <t>Janeczka</t>
  </si>
  <si>
    <t>Publia</t>
  </si>
  <si>
    <t>Janeczka.Publia@yopmail.com</t>
  </si>
  <si>
    <t>Julieta.Faro@yopmail.com</t>
  </si>
  <si>
    <t>Phylis</t>
  </si>
  <si>
    <t>Phylis.Sparhawk@yopmail.com</t>
  </si>
  <si>
    <t>Gwenneth.Afton@yopmail.com</t>
  </si>
  <si>
    <t>Clementine</t>
  </si>
  <si>
    <t>Zenas</t>
  </si>
  <si>
    <t>Clementine.Zenas@yopmail.com</t>
  </si>
  <si>
    <t>Hyacinthe.Madaih@yopmail.com</t>
  </si>
  <si>
    <t>Tatianas</t>
  </si>
  <si>
    <t>Hope.Tatianas@yopmail.com</t>
  </si>
  <si>
    <t>Wileen.Amadas@yopmail.com</t>
  </si>
  <si>
    <t>Dyann</t>
  </si>
  <si>
    <t>Regan</t>
  </si>
  <si>
    <t>Dyann.Regan@yopmail.com</t>
  </si>
  <si>
    <t>Caitlin</t>
  </si>
  <si>
    <t>Neila.Caitlin@yopmail.com</t>
  </si>
  <si>
    <t>Myrtice</t>
  </si>
  <si>
    <t>Bultman</t>
  </si>
  <si>
    <t>Myrtice.Bultman@yopmail.com</t>
  </si>
  <si>
    <t>Meli</t>
  </si>
  <si>
    <t>Lorenza.Meli@yopmail.com</t>
  </si>
  <si>
    <t>Stevana.Terencio@yopmail.com</t>
  </si>
  <si>
    <t>Tiffie</t>
  </si>
  <si>
    <t>Vharat</t>
  </si>
  <si>
    <t>Tiffie.Vharat@yopmail.com</t>
  </si>
  <si>
    <t>Hurley</t>
  </si>
  <si>
    <t>Lila.Hurley@yopmail.com</t>
  </si>
  <si>
    <t>Inga</t>
  </si>
  <si>
    <t>Tengdin</t>
  </si>
  <si>
    <t>Inga.Tengdin@yopmail.com</t>
  </si>
  <si>
    <t>Ochs</t>
  </si>
  <si>
    <t>Cordi.Ochs@yopmail.com</t>
  </si>
  <si>
    <t>Gaylene</t>
  </si>
  <si>
    <t>Croix</t>
  </si>
  <si>
    <t>Gaylene.Croix@yopmail.com</t>
  </si>
  <si>
    <t>Leeanne.Afton@yopmail.com</t>
  </si>
  <si>
    <t>Barrus</t>
  </si>
  <si>
    <t>Marylou.Barrus@yopmail.com</t>
  </si>
  <si>
    <t>Brena</t>
  </si>
  <si>
    <t>Bronk</t>
  </si>
  <si>
    <t>Brena.Bronk@yopmail.com</t>
  </si>
  <si>
    <t>Ebonee</t>
  </si>
  <si>
    <t>Gordon</t>
  </si>
  <si>
    <t>Ebonee.Gordon@yopmail.com</t>
  </si>
  <si>
    <t>Sybille</t>
  </si>
  <si>
    <t>Neva</t>
  </si>
  <si>
    <t>Sybille.Neva@yopmail.com</t>
  </si>
  <si>
    <t>Blake</t>
  </si>
  <si>
    <t>Jessamyn.Blake@yopmail.com</t>
  </si>
  <si>
    <t>Margarete</t>
  </si>
  <si>
    <t>Penelopa.Margarete@yopmail.com</t>
  </si>
  <si>
    <t>Aida</t>
  </si>
  <si>
    <t>Susan.Aida@yopmail.com</t>
  </si>
  <si>
    <t>Raquela.Luhe@yopmail.com</t>
  </si>
  <si>
    <t>Shelba</t>
  </si>
  <si>
    <t>Nannie.Shelba@yopmail.com</t>
  </si>
  <si>
    <t>Calla.Shanley@yopmail.com</t>
  </si>
  <si>
    <t>Mauer</t>
  </si>
  <si>
    <t>Jinny.Mauer@yopmail.com</t>
  </si>
  <si>
    <t>Margalo</t>
  </si>
  <si>
    <t>Margalo.Septima@yopmail.com</t>
  </si>
  <si>
    <t>Basia</t>
  </si>
  <si>
    <t>Diann</t>
  </si>
  <si>
    <t>Basia.Diann@yopmail.com</t>
  </si>
  <si>
    <t>Lubin</t>
  </si>
  <si>
    <t>Ivett.Lubin@yopmail.com</t>
  </si>
  <si>
    <t>Rocray</t>
  </si>
  <si>
    <t>Dyann.Rocray@yopmail.com</t>
  </si>
  <si>
    <t>Valoniah</t>
  </si>
  <si>
    <t>June.Valoniah@yopmail.com</t>
  </si>
  <si>
    <t>Lilybelle</t>
  </si>
  <si>
    <t>Collen.Lilybelle@yopmail.com</t>
  </si>
  <si>
    <t>Giustina</t>
  </si>
  <si>
    <t>Ulphia</t>
  </si>
  <si>
    <t>Giustina.Ulphia@yopmail.com</t>
  </si>
  <si>
    <t>Engdahl</t>
  </si>
  <si>
    <t>Deedee.Engdahl@yopmail.com</t>
  </si>
  <si>
    <t>Laurianne</t>
  </si>
  <si>
    <t>Amalie.Laurianne@yopmail.com</t>
  </si>
  <si>
    <t>Lenna</t>
  </si>
  <si>
    <t>Lenna.Carlson@yopmail.com</t>
  </si>
  <si>
    <t>Jillayne.Margret@yopmail.com</t>
  </si>
  <si>
    <t>Cassandra</t>
  </si>
  <si>
    <t>Hazlett</t>
  </si>
  <si>
    <t>Cassandra.Hazlett@yopmail.com</t>
  </si>
  <si>
    <t>Peri</t>
  </si>
  <si>
    <t>Peri.Aprile@yopmail.com</t>
  </si>
  <si>
    <t>Giustina.Taam@yopmail.com</t>
  </si>
  <si>
    <t>Maxi</t>
  </si>
  <si>
    <t>Ebonee.Maxi@yopmail.com</t>
  </si>
  <si>
    <t>Tressa.Arathorn@yopmail.com</t>
  </si>
  <si>
    <t>Ehrman</t>
  </si>
  <si>
    <t>Chastity.Ehrman@yopmail.com</t>
  </si>
  <si>
    <t>Gisela</t>
  </si>
  <si>
    <t>Gisela.Wiener@yopmail.com</t>
  </si>
  <si>
    <t>McNully</t>
  </si>
  <si>
    <t>Doro.McNully@yopmail.com</t>
  </si>
  <si>
    <t>Iseabal.Docilla@yopmail.com</t>
  </si>
  <si>
    <t>Felice.Gilmour@yopmail.com</t>
  </si>
  <si>
    <t>Myriam</t>
  </si>
  <si>
    <t>Hanshaw</t>
  </si>
  <si>
    <t>Myriam.Hanshaw@yopmail.com</t>
  </si>
  <si>
    <t>Goode</t>
  </si>
  <si>
    <t>Ellette.Goode@yopmail.com</t>
  </si>
  <si>
    <t>Harday</t>
  </si>
  <si>
    <t>Carly.Harday@yopmail.com</t>
  </si>
  <si>
    <t>Cathyleen</t>
  </si>
  <si>
    <t>Cathyleen.Lilybelle@yopmail.com</t>
  </si>
  <si>
    <t>Selma.Gibbeon@yopmail.com</t>
  </si>
  <si>
    <t>Shauna</t>
  </si>
  <si>
    <t>Shauna.Billye@yopmail.com</t>
  </si>
  <si>
    <t>Tamqrah</t>
  </si>
  <si>
    <t>Saunderson</t>
  </si>
  <si>
    <t>Tamqrah.Saunderson@yopmail.com</t>
  </si>
  <si>
    <t>Amara.Chrystel@yopmail.com</t>
  </si>
  <si>
    <t>Donetta.Lynn@yopmail.com</t>
  </si>
  <si>
    <t>Dash</t>
  </si>
  <si>
    <t>Barbi.Dash@yopmail.com</t>
  </si>
  <si>
    <t>Grosz</t>
  </si>
  <si>
    <t>Marleah.Grosz@yopmail.com</t>
  </si>
  <si>
    <t>Trudie</t>
  </si>
  <si>
    <t>Emmaline</t>
  </si>
  <si>
    <t>Trudie.Emmaline@yopmail.com</t>
  </si>
  <si>
    <t>Clarissa</t>
  </si>
  <si>
    <t>Lily.Clarissa@yopmail.com</t>
  </si>
  <si>
    <t>Maye</t>
  </si>
  <si>
    <t>Maye.Heidt@yopmail.com</t>
  </si>
  <si>
    <t>Dominy</t>
  </si>
  <si>
    <t>Averyl.Dominy@yopmail.com</t>
  </si>
  <si>
    <t>Lorie</t>
  </si>
  <si>
    <t>Lorie.Jaylene@yopmail.com</t>
  </si>
  <si>
    <t>Talya.Krystle@yopmail.com</t>
  </si>
  <si>
    <t>Francyne</t>
  </si>
  <si>
    <t>Alex.Francyne@yopmail.com</t>
  </si>
  <si>
    <t>Dawn</t>
  </si>
  <si>
    <t>Ambrosia</t>
  </si>
  <si>
    <t>Dawn.Ambrosia@yopmail.com</t>
  </si>
  <si>
    <t>Shaine</t>
  </si>
  <si>
    <t>Kristi</t>
  </si>
  <si>
    <t>Shaine.Kristi@yopmail.com</t>
  </si>
  <si>
    <t>Desirae</t>
  </si>
  <si>
    <t>Lorenz</t>
  </si>
  <si>
    <t>Desirae.Lorenz@yopmail.com</t>
  </si>
  <si>
    <t>Kara-Lynn</t>
  </si>
  <si>
    <t>Kara-Lynn.Gusella@yopmail.com</t>
  </si>
  <si>
    <t>Even</t>
  </si>
  <si>
    <t>Susan.Even@yopmail.com</t>
  </si>
  <si>
    <t>Mariele</t>
  </si>
  <si>
    <t>Mariele.Hollingsworth@yopmail.com</t>
  </si>
  <si>
    <t>Lorne.Isacco@yopmail.com</t>
  </si>
  <si>
    <t>Arabel.Margarete@yopmail.com</t>
  </si>
  <si>
    <t>Selia</t>
  </si>
  <si>
    <t>Selia.Travax@yopmail.com</t>
  </si>
  <si>
    <t>Noelle</t>
  </si>
  <si>
    <t>Bach</t>
  </si>
  <si>
    <t>Noelle.Bach@yopmail.com</t>
  </si>
  <si>
    <t>Norine</t>
  </si>
  <si>
    <t>Lorain</t>
  </si>
  <si>
    <t>Norine.Lorain@yopmail.com</t>
  </si>
  <si>
    <t>Allyce</t>
  </si>
  <si>
    <t>Allyce.Kiersten@yopmail.com</t>
  </si>
  <si>
    <t>Ivett.Yorick@yopmail.com</t>
  </si>
  <si>
    <t>McAdams</t>
  </si>
  <si>
    <t>Penelopa.McAdams@yopmail.com</t>
  </si>
  <si>
    <t>Winny.Bonucci@yopmail.com</t>
  </si>
  <si>
    <t>Silvana</t>
  </si>
  <si>
    <t>Silvana.Emanuel@yopmail.com</t>
  </si>
  <si>
    <t>Amelia.Cecile@yopmail.com</t>
  </si>
  <si>
    <t>Danika</t>
  </si>
  <si>
    <t>Danika.Suzetta@yopmail.com</t>
  </si>
  <si>
    <t>Marylou.Valerio@yopmail.com</t>
  </si>
  <si>
    <t>Annaliese.Pauly@yopmail.com</t>
  </si>
  <si>
    <t>Robbi.Michella@yopmail.com</t>
  </si>
  <si>
    <t>Ann-Marie.Riordan@yopmail.com</t>
  </si>
  <si>
    <t>Louanna</t>
  </si>
  <si>
    <t>Raf.Louanna@yopmail.com</t>
  </si>
  <si>
    <t>Drus</t>
  </si>
  <si>
    <t>Ann-Marie.Drus@yopmail.com</t>
  </si>
  <si>
    <t>Lanna</t>
  </si>
  <si>
    <t>Rolf</t>
  </si>
  <si>
    <t>Lanna.Rolf@yopmail.com</t>
  </si>
  <si>
    <t>Emmey</t>
  </si>
  <si>
    <t>Voletta</t>
  </si>
  <si>
    <t>Emmey.Voletta@yopmail.com</t>
  </si>
  <si>
    <t>Dulcinea</t>
  </si>
  <si>
    <t>Dulcinea.Hedve@yopmail.com</t>
  </si>
  <si>
    <t>Winnick</t>
  </si>
  <si>
    <t>Rozele.Winnick@yopmail.com</t>
  </si>
  <si>
    <t>Pozzy</t>
  </si>
  <si>
    <t>Shirlee.Pozzy@yopmail.com</t>
  </si>
  <si>
    <t>Mott</t>
  </si>
  <si>
    <t>Althea.Mott@yopmail.com</t>
  </si>
  <si>
    <t>Mariann</t>
  </si>
  <si>
    <t>Mariann.Sacken@yopmail.com</t>
  </si>
  <si>
    <t>Hayley.Erskine@yopmail.com</t>
  </si>
  <si>
    <t>Loeb</t>
  </si>
  <si>
    <t>Shandie.Loeb@yopmail.com</t>
  </si>
  <si>
    <t>Sabella</t>
  </si>
  <si>
    <t>Belva.Sabella@yopmail.com</t>
  </si>
  <si>
    <t>Elbertina.Hilbert@yopmail.com</t>
  </si>
  <si>
    <t>Lareena</t>
  </si>
  <si>
    <t>Roxane.Lareena@yopmail.com</t>
  </si>
  <si>
    <t>Wilma</t>
  </si>
  <si>
    <t>Wilma.Urania@yopmail.com</t>
  </si>
  <si>
    <t>Charissa.Terencio@yopmail.com</t>
  </si>
  <si>
    <t>O'Rourke</t>
  </si>
  <si>
    <t>Pollyanna.O'Rourke@yopmail.com</t>
  </si>
  <si>
    <t>Ogren</t>
  </si>
  <si>
    <t>Mellicent.Ogren@yopmail.com</t>
  </si>
  <si>
    <t>Whiffen</t>
  </si>
  <si>
    <t>Verla.Whiffen@yopmail.com</t>
  </si>
  <si>
    <t>Layla.Wildermuth@yopmail.com</t>
  </si>
  <si>
    <t>Matthew</t>
  </si>
  <si>
    <t>Sybille.Matthew@yopmail.com</t>
  </si>
  <si>
    <t>Kary.Pitt@yopmail.com</t>
  </si>
  <si>
    <t>Bettine</t>
  </si>
  <si>
    <t>Ball</t>
  </si>
  <si>
    <t>Bettine.Ball@yopmail.com</t>
  </si>
  <si>
    <t>Norine.Norrie@yopmail.com</t>
  </si>
  <si>
    <t>Genovera.Riordan@yopmail.com</t>
  </si>
  <si>
    <t>Theodora</t>
  </si>
  <si>
    <t>Sperling</t>
  </si>
  <si>
    <t>Theodora.Sperling@yopmail.com</t>
  </si>
  <si>
    <t>Dermott</t>
  </si>
  <si>
    <t>Phedra.Dermott@yopmail.com</t>
  </si>
  <si>
    <t>Corina.Hazlett@yopmail.com</t>
  </si>
  <si>
    <t>Karlee</t>
  </si>
  <si>
    <t>Larochelle</t>
  </si>
  <si>
    <t>Karlee.Larochelle@yopmail.com</t>
  </si>
  <si>
    <t>Harmonia.Anselmi@yopmail.com</t>
  </si>
  <si>
    <t>Center</t>
  </si>
  <si>
    <t>Britte.Center@yopmail.com</t>
  </si>
  <si>
    <t>Pamella</t>
  </si>
  <si>
    <t>Amethist</t>
  </si>
  <si>
    <t>Pamella.Amethist@yopmail.com</t>
  </si>
  <si>
    <t>Kylynn</t>
  </si>
  <si>
    <t>Kylynn.Saree@yopmail.com</t>
  </si>
  <si>
    <t>Cam</t>
  </si>
  <si>
    <t>Glovsky</t>
  </si>
  <si>
    <t>Cam.Glovsky@yopmail.com</t>
  </si>
  <si>
    <t>Torray</t>
  </si>
  <si>
    <t>Lilith.Torray@yopmail.com</t>
  </si>
  <si>
    <t>Charmaine</t>
  </si>
  <si>
    <t>Charmaine.Rurik@yopmail.com</t>
  </si>
  <si>
    <t>Moina</t>
  </si>
  <si>
    <t>Tamqrah.Moina@yopmail.com</t>
  </si>
  <si>
    <t>Anestassia</t>
  </si>
  <si>
    <t>Alyda.Anestassia@yopmail.com</t>
  </si>
  <si>
    <t>Alie</t>
  </si>
  <si>
    <t>Alie.Mintz@yopmail.com</t>
  </si>
  <si>
    <t>Gert</t>
  </si>
  <si>
    <t>Roslyn.Gert@yopmail.com</t>
  </si>
  <si>
    <t>Kare</t>
  </si>
  <si>
    <t>Kary.Kare@yopmail.com</t>
  </si>
  <si>
    <t>Hollie.Brandice@yopmail.com</t>
  </si>
  <si>
    <t>Anis</t>
  </si>
  <si>
    <t>Vanessa.Anis@yopmail.com</t>
  </si>
  <si>
    <t>Rosanne</t>
  </si>
  <si>
    <t>Rosanne.Thilda@yopmail.com</t>
  </si>
  <si>
    <t>Georgetta</t>
  </si>
  <si>
    <t>Georgetta.Santoro@yopmail.com</t>
  </si>
  <si>
    <t>Binny</t>
  </si>
  <si>
    <t>Binny.Alfons@yopmail.com</t>
  </si>
  <si>
    <t>Vorster</t>
  </si>
  <si>
    <t>Fredericka.Vorster@yopmail.com</t>
  </si>
  <si>
    <t>Debee.Sawtelle@yopmail.com</t>
  </si>
  <si>
    <t>Carlie.Artie@yopmail.com</t>
  </si>
  <si>
    <t>Orelia</t>
  </si>
  <si>
    <t>Palocz</t>
  </si>
  <si>
    <t>Orelia.Palocz@yopmail.com</t>
  </si>
  <si>
    <t>Quintina</t>
  </si>
  <si>
    <t>Quintina.Jalbert@yopmail.com</t>
  </si>
  <si>
    <t>Mallory.Cloris@yopmail.com</t>
  </si>
  <si>
    <t>Violet.Jarib@yopmail.com</t>
  </si>
  <si>
    <t>Bibby</t>
  </si>
  <si>
    <t>Edvard</t>
  </si>
  <si>
    <t>Bibby.Edvard@yopmail.com</t>
  </si>
  <si>
    <t>Viviene.Ajay@yopmail.com</t>
  </si>
  <si>
    <t>Halette.Florina@yopmail.com</t>
  </si>
  <si>
    <t>Melan</t>
  </si>
  <si>
    <t>Kary.Melan@yopmail.com</t>
  </si>
  <si>
    <t>Jenilee</t>
  </si>
  <si>
    <t>Shaddock</t>
  </si>
  <si>
    <t>Jenilee.Shaddock@yopmail.com</t>
  </si>
  <si>
    <t>Cynar</t>
  </si>
  <si>
    <t>Sandie.Cynar@yopmail.com</t>
  </si>
  <si>
    <t>Truc</t>
  </si>
  <si>
    <t>Neila.Truc@yopmail.com</t>
  </si>
  <si>
    <t>Josephine</t>
  </si>
  <si>
    <t>Flita</t>
  </si>
  <si>
    <t>Josephine.Flita@yopmail.com</t>
  </si>
  <si>
    <t>Luci</t>
  </si>
  <si>
    <t>Hachmin</t>
  </si>
  <si>
    <t>Luci.Hachmin@yopmail.com</t>
  </si>
  <si>
    <t>Gavrielle</t>
  </si>
  <si>
    <t>Bates</t>
  </si>
  <si>
    <t>Gavrielle.Bates@yopmail.com</t>
  </si>
  <si>
    <t>Dari.Lory@yopmail.com</t>
  </si>
  <si>
    <t>Ronna.Hollingsworth@yopmail.com</t>
  </si>
  <si>
    <t>Delacourt</t>
  </si>
  <si>
    <t>Melina.Delacourt@yopmail.com</t>
  </si>
  <si>
    <t>Birdella</t>
  </si>
  <si>
    <t>Cecile.Birdella@yopmail.com</t>
  </si>
  <si>
    <t>Flo</t>
  </si>
  <si>
    <t>O'Neill</t>
  </si>
  <si>
    <t>Flo.O'Neill@yopmail.com</t>
  </si>
  <si>
    <t>Alexine.Latini@yopmail.com</t>
  </si>
  <si>
    <t>Winifred.Joni@yopmail.com</t>
  </si>
  <si>
    <t>Marguerite</t>
  </si>
  <si>
    <t>Roscoe</t>
  </si>
  <si>
    <t>Marguerite.Roscoe@yopmail.com</t>
  </si>
  <si>
    <t>Caryl.Matthew@yopmail.com</t>
  </si>
  <si>
    <t>Kathy</t>
  </si>
  <si>
    <t>Nikaniki</t>
  </si>
  <si>
    <t>Kathy.Nikaniki@yopmail.com</t>
  </si>
  <si>
    <t>Scammon</t>
  </si>
  <si>
    <t>Winifred.Scammon@yopmail.com</t>
  </si>
  <si>
    <t>Darbie</t>
  </si>
  <si>
    <t>Shaylyn.Darbie@yopmail.com</t>
  </si>
  <si>
    <t>Cherilyn.Haerr@yopmail.com</t>
  </si>
  <si>
    <t>Pearline</t>
  </si>
  <si>
    <t>Pearline.Elvyn@yopmail.com</t>
  </si>
  <si>
    <t>Tilly</t>
  </si>
  <si>
    <t>Tilly.Hourigan@yopmail.com</t>
  </si>
  <si>
    <t>Silvana.Swigart@yopmail.com</t>
  </si>
  <si>
    <t>Christine</t>
  </si>
  <si>
    <t>Maurene.Christine@yopmail.com</t>
  </si>
  <si>
    <t>Jaime.Westphal@yopmail.com</t>
  </si>
  <si>
    <t>Sibella.Bronk@yopmail.com</t>
  </si>
  <si>
    <t>Arquit</t>
  </si>
  <si>
    <t>Melina.Arquit@yopmail.com</t>
  </si>
  <si>
    <t>Freddi</t>
  </si>
  <si>
    <t>Florencia.Freddi@yopmail.com</t>
  </si>
  <si>
    <t>Albertina.Swanhildas@yopmail.com</t>
  </si>
  <si>
    <t>Mahalia.Lareena@yopmail.com</t>
  </si>
  <si>
    <t>Cleavland</t>
  </si>
  <si>
    <t>Margalo.Cleavland@yopmail.com</t>
  </si>
  <si>
    <t>Tina</t>
  </si>
  <si>
    <t>Adalbert</t>
  </si>
  <si>
    <t>Tina.Adalbert@yopmail.com</t>
  </si>
  <si>
    <t>Jenda.Odell@yopmail.com</t>
  </si>
  <si>
    <t>Lusa</t>
  </si>
  <si>
    <t>Lusa.Dash@yopmail.com</t>
  </si>
  <si>
    <t>Raama</t>
  </si>
  <si>
    <t>Gilligan.Raama@yopmail.com</t>
  </si>
  <si>
    <t>Atlanta.Gordon@yopmail.com</t>
  </si>
  <si>
    <t>Silvan</t>
  </si>
  <si>
    <t>Rori.Silvan@yopmail.com</t>
  </si>
  <si>
    <t>Emylee</t>
  </si>
  <si>
    <t>Ursulette</t>
  </si>
  <si>
    <t>Emylee.Ursulette@yopmail.com</t>
  </si>
  <si>
    <t>Bakerman</t>
  </si>
  <si>
    <t>Roz.Bakerman@yopmail.com</t>
  </si>
  <si>
    <t>Jobi.Ariella@yopmail.com</t>
  </si>
  <si>
    <t>Sherrie.Lunsford@yopmail.com</t>
  </si>
  <si>
    <t>Lynnea.Toffic@yopmail.com</t>
  </si>
  <si>
    <t>Ellerey</t>
  </si>
  <si>
    <t>Karena.Ellerey@yopmail.com</t>
  </si>
  <si>
    <t>Joleen</t>
  </si>
  <si>
    <t>Joleen.Anis@yopmail.com</t>
  </si>
  <si>
    <t>Vanni</t>
  </si>
  <si>
    <t>Nariko.Vanni@yopmail.com</t>
  </si>
  <si>
    <t>Elie</t>
  </si>
  <si>
    <t>Rhu</t>
  </si>
  <si>
    <t>Elie.Rhu@yopmail.com</t>
  </si>
  <si>
    <t>Amalie.Delacourt@yopmail.com</t>
  </si>
  <si>
    <t>Dede</t>
  </si>
  <si>
    <t>Dede.Noelyn@yopmail.com</t>
  </si>
  <si>
    <t>Paola.Joni@yopmail.com</t>
  </si>
  <si>
    <t>Christy.Aprile@yopmail.com</t>
  </si>
  <si>
    <t>Amii</t>
  </si>
  <si>
    <t>Jenness</t>
  </si>
  <si>
    <t>Amii.Jenness@yopmail.com</t>
  </si>
  <si>
    <t>Kellby</t>
  </si>
  <si>
    <t>Ardys.Kellby@yopmail.com</t>
  </si>
  <si>
    <t>Fredi</t>
  </si>
  <si>
    <t>Heddie.Fredi@yopmail.com</t>
  </si>
  <si>
    <t>Durante</t>
  </si>
  <si>
    <t>Wynne.Durante@yopmail.com</t>
  </si>
  <si>
    <t>Rosabelle.Ajay@yopmail.com</t>
  </si>
  <si>
    <t>Gahl</t>
  </si>
  <si>
    <t>Mellicent.Gahl@yopmail.com</t>
  </si>
  <si>
    <t>Aurore.Sperling@yopmail.com</t>
  </si>
  <si>
    <t>Ranjiv</t>
  </si>
  <si>
    <t>Louella.Ranjiv@yopmail.com</t>
  </si>
  <si>
    <t>Babita.Malanie@yopmail.com</t>
  </si>
  <si>
    <t>Jaclyn.Kenwood@yopmail.com</t>
  </si>
  <si>
    <t>Pearline.Dahlia@yopmail.com</t>
  </si>
  <si>
    <t>Hayley.Grayce@yopmail.com</t>
  </si>
  <si>
    <t>Yate</t>
  </si>
  <si>
    <t>Caressa.Yate@yopmail.com</t>
  </si>
  <si>
    <t>Catrina</t>
  </si>
  <si>
    <t>Catrina.Marisa@yopmail.com</t>
  </si>
  <si>
    <t>Stefa</t>
  </si>
  <si>
    <t>Hannis.Stefa@yopmail.com</t>
  </si>
  <si>
    <t>Dorice</t>
  </si>
  <si>
    <t>Eliathas</t>
  </si>
  <si>
    <t>Dorice.Eliathas@yopmail.com</t>
  </si>
  <si>
    <t>Firmin</t>
  </si>
  <si>
    <t>Lynde.Firmin@yopmail.com</t>
  </si>
  <si>
    <t>Sophronia</t>
  </si>
  <si>
    <t>Halette.Sophronia@yopmail.com</t>
  </si>
  <si>
    <t>Fulmer</t>
  </si>
  <si>
    <t>Nadine.Fulmer@yopmail.com</t>
  </si>
  <si>
    <t>Stevana.Redmond@yopmail.com</t>
  </si>
  <si>
    <t>Anica</t>
  </si>
  <si>
    <t>Gregrory</t>
  </si>
  <si>
    <t>Anica.Gregrory@yopmail.com</t>
  </si>
  <si>
    <t>Jammal</t>
  </si>
  <si>
    <t>Calla.Jammal@yopmail.com</t>
  </si>
  <si>
    <t>Maridel</t>
  </si>
  <si>
    <t>Maridel.Roarke@yopmail.com</t>
  </si>
  <si>
    <t>Jethro</t>
  </si>
  <si>
    <t>Dione.Jethro@yopmail.com</t>
  </si>
  <si>
    <t>Kenna.Madaih@yopmail.com</t>
  </si>
  <si>
    <t>Mady.Merna@yopmail.com</t>
  </si>
  <si>
    <t>Madalyn.Adrienne@yopmail.com</t>
  </si>
  <si>
    <t>Joeann</t>
  </si>
  <si>
    <t>Joeann.Gusella@yopmail.com</t>
  </si>
  <si>
    <t>Maples</t>
  </si>
  <si>
    <t>Elvira.Maples@yopmail.com</t>
  </si>
  <si>
    <t>Carilyn.Vivle@yopmail.com</t>
  </si>
  <si>
    <t>Hildegaard</t>
  </si>
  <si>
    <t>Hildegaard.Garek@yopmail.com</t>
  </si>
  <si>
    <t>Junie</t>
  </si>
  <si>
    <t>Cherilyn.Junie@yopmail.com</t>
  </si>
  <si>
    <t>Josephine.Creamer@yopmail.com</t>
  </si>
  <si>
    <t>Farrah</t>
  </si>
  <si>
    <t>Farrah.Gwenore@yopmail.com</t>
  </si>
  <si>
    <t>Beatriz.Annice@yopmail.com</t>
  </si>
  <si>
    <t>Betta.Wenda@yopmail.com</t>
  </si>
  <si>
    <t>Charissa.Valerio@yopmail.com</t>
  </si>
  <si>
    <t>Kristina</t>
  </si>
  <si>
    <t>Kristina.Glovsky@yopmail.com</t>
  </si>
  <si>
    <t>Carol-Jean.Thad@yopmail.com</t>
  </si>
  <si>
    <t>Maud.Belanger@yopmail.com</t>
  </si>
  <si>
    <t>Patricia.Malanie@yopmail.com</t>
  </si>
  <si>
    <t>Dorthy.Ingra@yopmail.com</t>
  </si>
  <si>
    <t>Therine.Donoghue@yopmail.com</t>
  </si>
  <si>
    <t>Zaria</t>
  </si>
  <si>
    <t>Allina</t>
  </si>
  <si>
    <t>Zaria.Allina@yopmail.com</t>
  </si>
  <si>
    <t>Bari</t>
  </si>
  <si>
    <t>Dione.Bari@yopmail.com</t>
  </si>
  <si>
    <t>Neils</t>
  </si>
  <si>
    <t>Darci.Neils@yopmail.com</t>
  </si>
  <si>
    <t>Judy</t>
  </si>
  <si>
    <t>Judy.Hillel@yopmail.com</t>
  </si>
  <si>
    <t>Frances</t>
  </si>
  <si>
    <t>Casimir</t>
  </si>
  <si>
    <t>Frances.Casimir@yopmail.com</t>
  </si>
  <si>
    <t>Kenna.Macey@yopmail.com</t>
  </si>
  <si>
    <t>Gilda</t>
  </si>
  <si>
    <t>Viddah</t>
  </si>
  <si>
    <t>Gilda.Viddah@yopmail.com</t>
  </si>
  <si>
    <t>Julieta.Tremayne@yopmail.com</t>
  </si>
  <si>
    <t>Letsou</t>
  </si>
  <si>
    <t>Kristan.Letsou@yopmail.com</t>
  </si>
  <si>
    <t>Ivens</t>
  </si>
  <si>
    <t>Arlena.Ivens@yopmail.com</t>
  </si>
  <si>
    <t>Pacorro</t>
  </si>
  <si>
    <t>Brena.Pacorro@yopmail.com</t>
  </si>
  <si>
    <t>Teriann</t>
  </si>
  <si>
    <t>Levey</t>
  </si>
  <si>
    <t>Teriann.Levey@yopmail.com</t>
  </si>
  <si>
    <t>Maryellen</t>
  </si>
  <si>
    <t>Maryellen.Cimbura@yopmail.com</t>
  </si>
  <si>
    <t>Cathie</t>
  </si>
  <si>
    <t>Cathie.Malina@yopmail.com</t>
  </si>
  <si>
    <t>Ermengarde.Santoro@yopmail.com</t>
  </si>
  <si>
    <t>Gavrielle.Darian@yopmail.com</t>
  </si>
  <si>
    <t>Amelia.Gunn@yopmail.com</t>
  </si>
  <si>
    <t>Lorenza.Winnick@yopmail.com</t>
  </si>
  <si>
    <t>Bernie</t>
  </si>
  <si>
    <t>Hewitt</t>
  </si>
  <si>
    <t>Bernie.Hewitt@yopmail.com</t>
  </si>
  <si>
    <t>Alisha.Lilybelle@yopmail.com</t>
  </si>
  <si>
    <t>Philipp</t>
  </si>
  <si>
    <t>Quintina.Philipp@yopmail.com</t>
  </si>
  <si>
    <t>Gloria.Schroth@yopmail.com</t>
  </si>
  <si>
    <t>Stuart</t>
  </si>
  <si>
    <t>Tiffie.Stuart@yopmail.com</t>
  </si>
  <si>
    <t>Hashim</t>
  </si>
  <si>
    <t>Evita.Hashim@yopmail.com</t>
  </si>
  <si>
    <t>Darrell</t>
  </si>
  <si>
    <t>Shandie.Darrell@yopmail.com</t>
  </si>
  <si>
    <t>Kristan.Margarete@yopmail.com</t>
  </si>
  <si>
    <t>Jany</t>
  </si>
  <si>
    <t>Rozanna</t>
  </si>
  <si>
    <t>Jany.Rozanna@yopmail.com</t>
  </si>
  <si>
    <t>Cyrie</t>
  </si>
  <si>
    <t>Mariele.Cyrie@yopmail.com</t>
  </si>
  <si>
    <t>Erlandson</t>
  </si>
  <si>
    <t>Mignon.Erlandson@yopmail.com</t>
  </si>
  <si>
    <t>Rillings</t>
  </si>
  <si>
    <t>Beatriz.Rillings@yopmail.com</t>
  </si>
  <si>
    <t>Sadie</t>
  </si>
  <si>
    <t>Sadie.Graig@yopmail.com</t>
  </si>
  <si>
    <t>Yetty.Yusuk@yopmail.com</t>
  </si>
  <si>
    <t>Anallese</t>
  </si>
  <si>
    <t>Anallese.Ivens@yopmail.com</t>
  </si>
  <si>
    <t>Johnsson</t>
  </si>
  <si>
    <t>Blondelle.Johnsson@yopmail.com</t>
  </si>
  <si>
    <t>Martsen</t>
  </si>
  <si>
    <t>Rosaline.Martsen@yopmail.com</t>
  </si>
  <si>
    <t>Cherilyn.Old@yopmail.com</t>
  </si>
  <si>
    <t>Stacey</t>
  </si>
  <si>
    <t>Stacey.Joeann@yopmail.com</t>
  </si>
  <si>
    <t>Eugine</t>
  </si>
  <si>
    <t>Damarra</t>
  </si>
  <si>
    <t>Eugine.Damarra@yopmail.com</t>
  </si>
  <si>
    <t>Catrina.Urania@yopmail.com</t>
  </si>
  <si>
    <t>Mireielle</t>
  </si>
  <si>
    <t>Tacye</t>
  </si>
  <si>
    <t>Mireielle.Tacye@yopmail.com</t>
  </si>
  <si>
    <t>Bow</t>
  </si>
  <si>
    <t>Lyssa.Bow@yopmail.com</t>
  </si>
  <si>
    <t>Bettine.Santoro@yopmail.com</t>
  </si>
  <si>
    <t>Sophia</t>
  </si>
  <si>
    <t>Virgin</t>
  </si>
  <si>
    <t>Sophia.Virgin@yopmail.com</t>
  </si>
  <si>
    <t>Ursulina.Camden@yopmail.com</t>
  </si>
  <si>
    <t>Ledah</t>
  </si>
  <si>
    <t>Lucille.Ledah@yopmail.com</t>
  </si>
  <si>
    <t>Plato</t>
  </si>
  <si>
    <t>Carol-Jean.Plato@yopmail.com</t>
  </si>
  <si>
    <t>Dania</t>
  </si>
  <si>
    <t>Dania.Lorenz@yopmail.com</t>
  </si>
  <si>
    <t>Newell</t>
  </si>
  <si>
    <t>Ann-Marie.Newell@yopmail.com</t>
  </si>
  <si>
    <t>Collen.Bonucci@yopmail.com</t>
  </si>
  <si>
    <t>Maye.Brotherson@yopmail.com</t>
  </si>
  <si>
    <t>Leia</t>
  </si>
  <si>
    <t>Leia.Zenas@yopmail.com</t>
  </si>
  <si>
    <t>Kathi</t>
  </si>
  <si>
    <t>Colleen</t>
  </si>
  <si>
    <t>Kathi.Colleen@yopmail.com</t>
  </si>
  <si>
    <t>Pamella.Ilka@yopmail.com</t>
  </si>
  <si>
    <t>Markman</t>
  </si>
  <si>
    <t>Lizzie.Markman@yopmail.com</t>
  </si>
  <si>
    <t>Robinia.Eliathas@yopmail.com</t>
  </si>
  <si>
    <t>Deny</t>
  </si>
  <si>
    <t>Joeann.Deny@yopmail.com</t>
  </si>
  <si>
    <t>Jere</t>
  </si>
  <si>
    <t>Jere.Drus@yopmail.com</t>
  </si>
  <si>
    <t>Clo.Rooney@yopmail.com</t>
  </si>
  <si>
    <t>Brena.Cadmar@yopmail.com</t>
  </si>
  <si>
    <t>Linet</t>
  </si>
  <si>
    <t>Linet.Blake@yopmail.com</t>
  </si>
  <si>
    <t>Eadie.Fennessy@yopmail.com</t>
  </si>
  <si>
    <t>Rhea</t>
  </si>
  <si>
    <t>Harriman</t>
  </si>
  <si>
    <t>Rhea.Harriman@yopmail.com</t>
  </si>
  <si>
    <t>Ulrike.Weitman@yopmail.com</t>
  </si>
  <si>
    <t>Korrie</t>
  </si>
  <si>
    <t>Zola</t>
  </si>
  <si>
    <t>Korrie.Zola@yopmail.com</t>
  </si>
  <si>
    <t>Brana</t>
  </si>
  <si>
    <t>Tjon</t>
  </si>
  <si>
    <t>Brana.Tjon@yopmail.com</t>
  </si>
  <si>
    <t>Bibby.Ietta@yopmail.com</t>
  </si>
  <si>
    <t>Marika.Darbie@yopmail.com</t>
  </si>
  <si>
    <t>Harrietta.Deny@yopmail.com</t>
  </si>
  <si>
    <t>Camile.Marisa@yopmail.com</t>
  </si>
  <si>
    <t>Adelle</t>
  </si>
  <si>
    <t>Adelle.Colp@yopmail.com</t>
  </si>
  <si>
    <t>Mireielle.Bury@yopmail.com</t>
  </si>
  <si>
    <t>Sharlene.Cordi@yopmail.com</t>
  </si>
  <si>
    <t>Neila.Cimbura@yopmail.com</t>
  </si>
  <si>
    <t>Wileen.Wenda@yopmail.com</t>
  </si>
  <si>
    <t>Eadie.Louanna@yopmail.com</t>
  </si>
  <si>
    <t>Rosalba</t>
  </si>
  <si>
    <t>Marita.Rosalba@yopmail.com</t>
  </si>
  <si>
    <t>Dudley</t>
  </si>
  <si>
    <t>Jasmina.Dudley@yopmail.com</t>
  </si>
  <si>
    <t>Tracey</t>
  </si>
  <si>
    <t>Durware</t>
  </si>
  <si>
    <t>Tracey.Durware@yopmail.com</t>
  </si>
  <si>
    <t>Nisbet</t>
  </si>
  <si>
    <t>Lila.Nisbet@yopmail.com</t>
  </si>
  <si>
    <t>Flo.Wenda@yopmail.com</t>
  </si>
  <si>
    <t>Klemperer</t>
  </si>
  <si>
    <t>Verla.Klemperer@yopmail.com</t>
  </si>
  <si>
    <t>Denis</t>
  </si>
  <si>
    <t>Kary.Denis@yopmail.com</t>
  </si>
  <si>
    <t>Laurene</t>
  </si>
  <si>
    <t>Dosia</t>
  </si>
  <si>
    <t>Laurene.Dosia@yopmail.com</t>
  </si>
  <si>
    <t>Capello</t>
  </si>
  <si>
    <t>Hayley.Capello@yopmail.com</t>
  </si>
  <si>
    <t>Loree.Faso@yopmail.com</t>
  </si>
  <si>
    <t>Cath</t>
  </si>
  <si>
    <t>Nataline.Cath@yopmail.com</t>
  </si>
  <si>
    <t>Thalia.Gusella@yopmail.com</t>
  </si>
  <si>
    <t>Smitt</t>
  </si>
  <si>
    <t>Amelia.Smitt@yopmail.com</t>
  </si>
  <si>
    <t>Lauryn.Smitt@yopmail.com</t>
  </si>
  <si>
    <t>Nedrud</t>
  </si>
  <si>
    <t>Gale.Nedrud@yopmail.com</t>
  </si>
  <si>
    <t>Sothena</t>
  </si>
  <si>
    <t>Tersina.Sothena@yopmail.com</t>
  </si>
  <si>
    <t>Natka</t>
  </si>
  <si>
    <t>Natka.Beniamino@yopmail.com</t>
  </si>
  <si>
    <t>Anica.Roscoe@yopmail.com</t>
  </si>
  <si>
    <t>Lusa.Ahab@yopmail.com</t>
  </si>
  <si>
    <t>Abbie</t>
  </si>
  <si>
    <t>Abbie.Harday@yopmail.com</t>
  </si>
  <si>
    <t>Esmeralda</t>
  </si>
  <si>
    <t>Lowry</t>
  </si>
  <si>
    <t>Esmeralda.Lowry@yopmail.com</t>
  </si>
  <si>
    <t>Jorgan</t>
  </si>
  <si>
    <t>Alyssa.Jorgan@yopmail.com</t>
  </si>
  <si>
    <t>Julieta.Forrer@yopmail.com</t>
  </si>
  <si>
    <t>Johna</t>
  </si>
  <si>
    <t>Sigfrid</t>
  </si>
  <si>
    <t>Johna.Sigfrid@yopmail.com</t>
  </si>
  <si>
    <t>Siana</t>
  </si>
  <si>
    <t>Siana.Celestine@yopmail.com</t>
  </si>
  <si>
    <t>Petronia.Colyer@yopmail.com</t>
  </si>
  <si>
    <t>Claresta</t>
  </si>
  <si>
    <t>Claresta.Vanni@yopmail.com</t>
  </si>
  <si>
    <t>Gianina</t>
  </si>
  <si>
    <t>Gianina.Garek@yopmail.com</t>
  </si>
  <si>
    <t>Edith</t>
  </si>
  <si>
    <t>Edith.Chesna@yopmail.com</t>
  </si>
  <si>
    <t>Lea</t>
  </si>
  <si>
    <t>Loree.Lea@yopmail.com</t>
  </si>
  <si>
    <t>Constancy</t>
  </si>
  <si>
    <t>Sidoney.Constancy@yopmail.com</t>
  </si>
  <si>
    <t>Amalie.Tound@yopmail.com</t>
  </si>
  <si>
    <t>Edee.Lia@yopmail.com</t>
  </si>
  <si>
    <t>Deane</t>
  </si>
  <si>
    <t>McLaughlin</t>
  </si>
  <si>
    <t>Deane.McLaughlin@yopmail.com</t>
  </si>
  <si>
    <t>Thema</t>
  </si>
  <si>
    <t>Roxane.Thema@yopmail.com</t>
  </si>
  <si>
    <t>Simmonds</t>
  </si>
  <si>
    <t>Moyna.Simmonds@yopmail.com</t>
  </si>
  <si>
    <t>Merle.Swanhildas@yopmail.com</t>
  </si>
  <si>
    <t>Cathyleen.Marcellus@yopmail.com</t>
  </si>
  <si>
    <t>Paulita</t>
  </si>
  <si>
    <t>Paulita.Ball@yopmail.com</t>
  </si>
  <si>
    <t>Sandye</t>
  </si>
  <si>
    <t>Diena.Sandye@yopmail.com</t>
  </si>
  <si>
    <t>Lizzie.Kannry@yopmail.com</t>
  </si>
  <si>
    <t>Monika.Voletta@yopmail.com</t>
  </si>
  <si>
    <t>Weaks</t>
  </si>
  <si>
    <t>Pearline.Weaks@yopmail.com</t>
  </si>
  <si>
    <t>Nonnah</t>
  </si>
  <si>
    <t>Nonnah.McLaughlin@yopmail.com</t>
  </si>
  <si>
    <t>Shaylyn.Stefa@yopmail.com</t>
  </si>
  <si>
    <t>Isidore</t>
  </si>
  <si>
    <t>Beatriz.Isidore@yopmail.com</t>
  </si>
  <si>
    <t>Doralynne.Eldrid@yopmail.com</t>
  </si>
  <si>
    <t>Corabella</t>
  </si>
  <si>
    <t>Layla.Corabella@yopmail.com</t>
  </si>
  <si>
    <t>McClimans</t>
  </si>
  <si>
    <t>Allyce.McClimans@yopmail.com</t>
  </si>
  <si>
    <t>Dianemarie.Arvo@yopmail.com</t>
  </si>
  <si>
    <t>Uund</t>
  </si>
  <si>
    <t>Randa.Uund@yopmail.com</t>
  </si>
  <si>
    <t>Danny</t>
  </si>
  <si>
    <t>Masao</t>
  </si>
  <si>
    <t>Danny.Masao@yopmail.com</t>
  </si>
  <si>
    <t>Dorthy.Kirbee@yopmail.com</t>
  </si>
  <si>
    <t>Cassius</t>
  </si>
  <si>
    <t>Eve.Cassius@yopmail.com</t>
  </si>
  <si>
    <t>Theodora.Goddard@yopmail.com</t>
  </si>
  <si>
    <t>Bettine.Annice@yopmail.com</t>
  </si>
  <si>
    <t>Marti</t>
  </si>
  <si>
    <t>Lanita</t>
  </si>
  <si>
    <t>Marti.Lanita@yopmail.com</t>
  </si>
  <si>
    <t>Muriel</t>
  </si>
  <si>
    <t>Fredericka.Muriel@yopmail.com</t>
  </si>
  <si>
    <t>Mahalia.Kunin@yopmail.com</t>
  </si>
  <si>
    <t>Johanna</t>
  </si>
  <si>
    <t>Lauryn.Johanna@yopmail.com</t>
  </si>
  <si>
    <t>Althea.Hedve@yopmail.com</t>
  </si>
  <si>
    <t>Nadia</t>
  </si>
  <si>
    <t>Latisha.Nadia@yopmail.com</t>
  </si>
  <si>
    <t>Gaulin</t>
  </si>
  <si>
    <t>Luci.Gaulin@yopmail.com</t>
  </si>
  <si>
    <t>Elfreda</t>
  </si>
  <si>
    <t>Elfreda.Milson@yopmail.com</t>
  </si>
  <si>
    <t>Geschlecht_orig</t>
  </si>
  <si>
    <t>Altersgruppe</t>
  </si>
  <si>
    <t>bis</t>
  </si>
  <si>
    <t>Gruppe</t>
  </si>
  <si>
    <t>Baby</t>
  </si>
  <si>
    <t>Kleinkind</t>
  </si>
  <si>
    <t>Kind</t>
  </si>
  <si>
    <t>Jugendliche/r</t>
  </si>
  <si>
    <t>Erwachsene/r</t>
  </si>
  <si>
    <t>Pensionist/in</t>
  </si>
  <si>
    <t>Altersgruppe2</t>
  </si>
  <si>
    <t>von</t>
  </si>
  <si>
    <t>email klein</t>
  </si>
  <si>
    <t>email am-gym WECHSELN</t>
  </si>
  <si>
    <t>email am-gym länge</t>
  </si>
  <si>
    <t>Anzahl</t>
  </si>
  <si>
    <t>Relativer Anteil</t>
  </si>
  <si>
    <t>Mittelwert Gehalt</t>
  </si>
  <si>
    <t>Summe Gehalt</t>
  </si>
  <si>
    <t>Mittelwert Alter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</si>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</sst>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0" fontId="0" fillId="0" borderId="0" xfId="1" applyNumberFormat="1" applyFont="1"/>
    <xf numFmtId="2" fontId="0" fillId="0" borderId="0" xfId="0" applyNumberFormat="1"/>
  </cellXfs>
  <cellStyles count="2">
    <cellStyle name="Prozent" xfId="1" builtinId="5"/>
    <cellStyle name="Standard" xfId="0" builtinId="0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5" formatCode="#,##0.00\ &quot;€&quot;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619941F1-8BD6-4D63-B9B0-2E64C998C3C3}" autoFormatId="16" applyNumberFormats="0" applyBorderFormats="0" applyFontFormats="0" applyPatternFormats="0" applyAlignmentFormats="0" applyWidthHeightFormats="0">
  <queryTableRefresh nextId="15" unboundColumnsRight="6">
    <queryTableFields count="13">
      <queryTableField id="1" name="id" tableColumnId="1"/>
      <queryTableField id="2" name="firstname" tableColumnId="2"/>
      <queryTableField id="3" name="lastname" tableColumnId="3"/>
      <queryTableField id="4" name="email" tableColumnId="4"/>
      <queryTableField id="5" name="Alter" tableColumnId="5"/>
      <queryTableField id="6" name="Gehalt" tableColumnId="6"/>
      <queryTableField id="7" name="Geschlecht" tableColumnId="7"/>
      <queryTableField id="9" dataBound="0" tableColumnId="10"/>
      <queryTableField id="10" dataBound="0" tableColumnId="11"/>
      <queryTableField id="11" dataBound="0" tableColumnId="12"/>
      <queryTableField id="12" dataBound="0" tableColumnId="13"/>
      <queryTableField id="13" dataBound="0" tableColumnId="14"/>
      <queryTableField id="14" dataBound="0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1B75339-87CF-414F-AA12-A738CCDCB8B3}" name="Personen" displayName="Personen" ref="A1:M1001" tableType="queryTable" totalsRowShown="0">
  <autoFilter ref="A1:M1001" xr:uid="{11B75339-87CF-414F-AA12-A738CCDCB8B3}"/>
  <tableColumns count="13">
    <tableColumn id="1" xr3:uid="{C196F553-BB11-4B74-812D-2D35ED326F87}" uniqueName="1" name="id" queryTableFieldId="1"/>
    <tableColumn id="2" xr3:uid="{B9957B30-F650-499B-B251-A1F91F5A9B27}" uniqueName="2" name="firstname" queryTableFieldId="2" dataDxfId="9"/>
    <tableColumn id="3" xr3:uid="{AA29F18F-93CF-44D0-9151-315A0353C56B}" uniqueName="3" name="lastname" queryTableFieldId="3" dataDxfId="8"/>
    <tableColumn id="4" xr3:uid="{6C2DE574-C01B-493B-B7EC-C1FD666F6399}" uniqueName="4" name="email" queryTableFieldId="4" dataDxfId="7"/>
    <tableColumn id="5" xr3:uid="{5EFD3632-918C-4B9A-90C3-949D6405096C}" uniqueName="5" name="Alter" queryTableFieldId="5"/>
    <tableColumn id="6" xr3:uid="{1373FF8E-4E61-46E9-A279-DBE80E068C01}" uniqueName="6" name="Gehalt" queryTableFieldId="6" dataDxfId="6"/>
    <tableColumn id="7" xr3:uid="{D2F104A2-853B-4C7F-B331-2F0BCF170E73}" uniqueName="7" name="Geschlecht_orig" queryTableFieldId="7"/>
    <tableColumn id="10" xr3:uid="{005261B6-81A9-472A-B613-14B6262A10BB}" uniqueName="10" name="Geschlecht" queryTableFieldId="9" dataDxfId="5">
      <calculatedColumnFormula>IF(Personen[[#This Row],[Geschlecht_orig]]=0,"nb",IF(G2=1,"m","w"))</calculatedColumnFormula>
    </tableColumn>
    <tableColumn id="11" xr3:uid="{377059A6-BCD3-4087-BD52-FB57FAE95DD3}" uniqueName="11" name="Altersgruppe" queryTableFieldId="10" dataDxfId="4">
      <calculatedColumnFormula>IF(E2&lt;14,"unmündig",IF(E2&lt;18,"minderjährig","erwachsen"))</calculatedColumnFormula>
    </tableColumn>
    <tableColumn id="12" xr3:uid="{C8DFC6D5-326B-4488-AC6D-B7BC06FA405E}" uniqueName="12" name="Altersgruppe2" queryTableFieldId="11" dataDxfId="3">
      <calculatedColumnFormula>VLOOKUP(Personen[[#This Row],[Alter]],Altergruppe!$A$1:$C$7,3,TRUE)</calculatedColumnFormula>
    </tableColumn>
    <tableColumn id="13" xr3:uid="{A9489AD1-06E7-4A9D-A38E-1AB120E8F581}" uniqueName="13" name="email klein" queryTableFieldId="12" dataDxfId="2">
      <calculatedColumnFormula>LOWER(Personen[[#This Row],[email]])</calculatedColumnFormula>
    </tableColumn>
    <tableColumn id="14" xr3:uid="{DA9E6DE9-4A62-4CD8-AEB5-AF6ABE1A43B2}" uniqueName="14" name="email am-gym WECHSELN" queryTableFieldId="13" dataDxfId="1">
      <calculatedColumnFormula>SUBSTITUTE(Personen[[#This Row],[email klein]],"yopmail.com","am-gym.at")</calculatedColumnFormula>
    </tableColumn>
    <tableColumn id="15" xr3:uid="{E37211D7-14AC-4C4E-B577-AD4F2C82BB8E}" uniqueName="15" name="email am-gym länge" queryTableFieldId="14" dataDxfId="0">
      <calculatedColumnFormula>REPLACE(Personen[[#This Row],[email klein]],LEN(K2)-11,12,"@am-gym.at")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80B5-6130-4342-BE1D-C10D86AC0CFD}">
  <dimension ref="A1:M1001"/>
  <sheetViews>
    <sheetView topLeftCell="D1" zoomScale="115" zoomScaleNormal="115" workbookViewId="0">
      <selection activeCell="F12" sqref="F12"/>
    </sheetView>
  </sheetViews>
  <sheetFormatPr baseColWidth="10" defaultRowHeight="14.4" x14ac:dyDescent="0.3"/>
  <cols>
    <col min="1" max="1" width="5" bestFit="1" customWidth="1"/>
    <col min="2" max="2" width="11.21875" bestFit="1" customWidth="1"/>
    <col min="3" max="3" width="12.21875" bestFit="1" customWidth="1"/>
    <col min="4" max="4" width="31.77734375" bestFit="1" customWidth="1"/>
    <col min="5" max="5" width="7.21875" bestFit="1" customWidth="1"/>
    <col min="6" max="6" width="11.44140625" bestFit="1" customWidth="1"/>
    <col min="7" max="7" width="4.21875" customWidth="1"/>
    <col min="8" max="8" width="4.5546875" customWidth="1"/>
    <col min="9" max="9" width="14" bestFit="1" customWidth="1"/>
    <col min="10" max="10" width="15.5546875" customWidth="1"/>
    <col min="11" max="11" width="25.5546875" customWidth="1"/>
    <col min="12" max="12" width="25.77734375" customWidth="1"/>
    <col min="13" max="13" width="29.886718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2189</v>
      </c>
      <c r="H1" t="s">
        <v>6</v>
      </c>
      <c r="I1" t="s">
        <v>2190</v>
      </c>
      <c r="J1" t="s">
        <v>2199</v>
      </c>
      <c r="K1" t="s">
        <v>2201</v>
      </c>
      <c r="L1" t="s">
        <v>2202</v>
      </c>
      <c r="M1" t="s">
        <v>2203</v>
      </c>
    </row>
    <row r="2" spans="1:13" x14ac:dyDescent="0.3">
      <c r="A2">
        <v>1000</v>
      </c>
      <c r="B2" s="1" t="s">
        <v>7</v>
      </c>
      <c r="C2" s="1" t="s">
        <v>8</v>
      </c>
      <c r="D2" s="1" t="s">
        <v>9</v>
      </c>
      <c r="E2">
        <v>60</v>
      </c>
      <c r="F2" s="2">
        <v>8588.83</v>
      </c>
      <c r="G2">
        <v>1</v>
      </c>
      <c r="H2" t="str">
        <f>IF(Personen[[#This Row],[Geschlecht_orig]]=0,"nb",IF(G2=1,"m","w"))</f>
        <v>m</v>
      </c>
      <c r="I2" t="str">
        <f>IF(E2&lt;14,"unmündig",IF(E2&lt;18,"minderjährig","erwachsen"))</f>
        <v>erwachsen</v>
      </c>
      <c r="J2" s="1" t="str">
        <f>VLOOKUP(Personen[[#This Row],[Alter]],Altergruppe!$A$1:$C$7,3,TRUE)</f>
        <v>Erwachsene/r</v>
      </c>
      <c r="K2" s="1" t="str">
        <f>LOWER(Personen[[#This Row],[email]])</f>
        <v>britte.dalli@yopmail.com</v>
      </c>
      <c r="L2" s="1" t="str">
        <f>SUBSTITUTE(Personen[[#This Row],[email klein]],"yopmail.com","am-gym.at")</f>
        <v>britte.dalli@am-gym.at</v>
      </c>
      <c r="M2" s="1" t="str">
        <f>REPLACE(Personen[[#This Row],[email klein]],LEN(K2)-11,12,"@am-gym.at")</f>
        <v>britte.dalli@am-gym.at</v>
      </c>
    </row>
    <row r="3" spans="1:13" x14ac:dyDescent="0.3">
      <c r="A3">
        <v>1001</v>
      </c>
      <c r="B3" s="1" t="s">
        <v>10</v>
      </c>
      <c r="C3" s="1" t="s">
        <v>11</v>
      </c>
      <c r="D3" s="1" t="s">
        <v>12</v>
      </c>
      <c r="E3">
        <v>59</v>
      </c>
      <c r="F3" s="2">
        <v>115.09</v>
      </c>
      <c r="G3">
        <v>0</v>
      </c>
      <c r="H3" t="str">
        <f>IF(Personen[[#This Row],[Geschlecht_orig]]=0,"nb",IF(G3=1,"m","w"))</f>
        <v>nb</v>
      </c>
      <c r="I3" t="str">
        <f t="shared" ref="I2:I65" si="0">IF(E3&lt;14,"unmündig",IF(E3&lt;18,"minderjährig","erwachsen"))</f>
        <v>erwachsen</v>
      </c>
      <c r="J3" t="str">
        <f>VLOOKUP(Personen[[#This Row],[Alter]],Altergruppe!$A$1:$C$7,3,TRUE)</f>
        <v>Erwachsene/r</v>
      </c>
      <c r="K3" s="1" t="str">
        <f>LOWER(Personen[[#This Row],[email]])</f>
        <v>june.callista@yopmail.com</v>
      </c>
      <c r="L3" s="1" t="str">
        <f>SUBSTITUTE(Personen[[#This Row],[email klein]],"yopmail.com","am-gym.at")</f>
        <v>june.callista@am-gym.at</v>
      </c>
      <c r="M3" s="1" t="str">
        <f>REPLACE(Personen[[#This Row],[email klein]],LEN(K3)-11,12,"@am-gym.at")</f>
        <v>june.callista@am-gym.at</v>
      </c>
    </row>
    <row r="4" spans="1:13" x14ac:dyDescent="0.3">
      <c r="A4">
        <v>1002</v>
      </c>
      <c r="B4" s="1" t="s">
        <v>13</v>
      </c>
      <c r="C4" s="1" t="s">
        <v>14</v>
      </c>
      <c r="D4" s="1" t="s">
        <v>15</v>
      </c>
      <c r="E4">
        <v>56</v>
      </c>
      <c r="F4" s="2">
        <v>2172.41</v>
      </c>
      <c r="G4">
        <v>1</v>
      </c>
      <c r="H4" t="str">
        <f>IF(Personen[[#This Row],[Geschlecht_orig]]=0,"nb",IF(G4=1,"m","w"))</f>
        <v>m</v>
      </c>
      <c r="I4" t="str">
        <f t="shared" si="0"/>
        <v>erwachsen</v>
      </c>
      <c r="J4" t="str">
        <f>VLOOKUP(Personen[[#This Row],[Alter]],Altergruppe!$A$1:$C$7,3,TRUE)</f>
        <v>Erwachsene/r</v>
      </c>
      <c r="K4" s="1" t="str">
        <f>LOWER(Personen[[#This Row],[email]])</f>
        <v>shaylyn.daegal@yopmail.com</v>
      </c>
      <c r="L4" s="1" t="str">
        <f>SUBSTITUTE(Personen[[#This Row],[email klein]],"yopmail.com","am-gym.at")</f>
        <v>shaylyn.daegal@am-gym.at</v>
      </c>
      <c r="M4" s="1" t="str">
        <f>REPLACE(Personen[[#This Row],[email klein]],LEN(K4)-11,12,"@am-gym.at")</f>
        <v>shaylyn.daegal@am-gym.at</v>
      </c>
    </row>
    <row r="5" spans="1:13" x14ac:dyDescent="0.3">
      <c r="A5">
        <v>1003</v>
      </c>
      <c r="B5" s="1" t="s">
        <v>16</v>
      </c>
      <c r="C5" s="1" t="s">
        <v>17</v>
      </c>
      <c r="D5" s="1" t="s">
        <v>18</v>
      </c>
      <c r="E5">
        <v>58</v>
      </c>
      <c r="F5" s="2">
        <v>3414.94</v>
      </c>
      <c r="G5">
        <v>0</v>
      </c>
      <c r="H5" t="str">
        <f>IF(Personen[[#This Row],[Geschlecht_orig]]=0,"nb",IF(G5=1,"m","w"))</f>
        <v>nb</v>
      </c>
      <c r="I5" t="str">
        <f t="shared" si="0"/>
        <v>erwachsen</v>
      </c>
      <c r="J5" t="str">
        <f>VLOOKUP(Personen[[#This Row],[Alter]],Altergruppe!$A$1:$C$7,3,TRUE)</f>
        <v>Erwachsene/r</v>
      </c>
      <c r="K5" s="1" t="str">
        <f>LOWER(Personen[[#This Row],[email]])</f>
        <v>krystle.pierette@yopmail.com</v>
      </c>
      <c r="L5" s="1" t="str">
        <f>SUBSTITUTE(Personen[[#This Row],[email klein]],"yopmail.com","am-gym.at")</f>
        <v>krystle.pierette@am-gym.at</v>
      </c>
      <c r="M5" s="1" t="str">
        <f>REPLACE(Personen[[#This Row],[email klein]],LEN(K5)-11,12,"@am-gym.at")</f>
        <v>krystle.pierette@am-gym.at</v>
      </c>
    </row>
    <row r="6" spans="1:13" x14ac:dyDescent="0.3">
      <c r="A6">
        <v>1004</v>
      </c>
      <c r="B6" s="1" t="s">
        <v>19</v>
      </c>
      <c r="C6" s="1" t="s">
        <v>20</v>
      </c>
      <c r="D6" s="1" t="s">
        <v>21</v>
      </c>
      <c r="E6">
        <v>17</v>
      </c>
      <c r="F6" s="2">
        <v>0</v>
      </c>
      <c r="G6">
        <v>2</v>
      </c>
      <c r="H6" t="str">
        <f>IF(Personen[[#This Row],[Geschlecht_orig]]=0,"nb",IF(G6=1,"m","w"))</f>
        <v>w</v>
      </c>
      <c r="I6" t="str">
        <f t="shared" si="0"/>
        <v>minderjährig</v>
      </c>
      <c r="J6" t="str">
        <f>VLOOKUP(Personen[[#This Row],[Alter]],Altergruppe!$A$1:$C$7,3,TRUE)</f>
        <v>Jugendliche/r</v>
      </c>
      <c r="K6" s="1" t="str">
        <f>LOWER(Personen[[#This Row],[email]])</f>
        <v>romona.saree@yopmail.com</v>
      </c>
      <c r="L6" s="1" t="str">
        <f>SUBSTITUTE(Personen[[#This Row],[email klein]],"yopmail.com","am-gym.at")</f>
        <v>romona.saree@am-gym.at</v>
      </c>
      <c r="M6" s="1" t="str">
        <f>REPLACE(Personen[[#This Row],[email klein]],LEN(K6)-11,12,"@am-gym.at")</f>
        <v>romona.saree@am-gym.at</v>
      </c>
    </row>
    <row r="7" spans="1:13" x14ac:dyDescent="0.3">
      <c r="A7">
        <v>1005</v>
      </c>
      <c r="B7" s="1" t="s">
        <v>22</v>
      </c>
      <c r="C7" s="1" t="s">
        <v>23</v>
      </c>
      <c r="D7" s="1" t="s">
        <v>24</v>
      </c>
      <c r="E7">
        <v>31</v>
      </c>
      <c r="F7" s="2">
        <v>231.17</v>
      </c>
      <c r="G7">
        <v>0</v>
      </c>
      <c r="H7" t="str">
        <f>IF(Personen[[#This Row],[Geschlecht_orig]]=0,"nb",IF(G7=1,"m","w"))</f>
        <v>nb</v>
      </c>
      <c r="I7" t="str">
        <f t="shared" si="0"/>
        <v>erwachsen</v>
      </c>
      <c r="J7" t="str">
        <f>VLOOKUP(Personen[[#This Row],[Alter]],Altergruppe!$A$1:$C$7,3,TRUE)</f>
        <v>Erwachsene/r</v>
      </c>
      <c r="K7" s="1" t="str">
        <f>LOWER(Personen[[#This Row],[email]])</f>
        <v>correy.dahlia@yopmail.com</v>
      </c>
      <c r="L7" s="1" t="str">
        <f>SUBSTITUTE(Personen[[#This Row],[email klein]],"yopmail.com","am-gym.at")</f>
        <v>correy.dahlia@am-gym.at</v>
      </c>
      <c r="M7" s="1" t="str">
        <f>REPLACE(Personen[[#This Row],[email klein]],LEN(K7)-11,12,"@am-gym.at")</f>
        <v>correy.dahlia@am-gym.at</v>
      </c>
    </row>
    <row r="8" spans="1:13" x14ac:dyDescent="0.3">
      <c r="A8">
        <v>1006</v>
      </c>
      <c r="B8" s="1" t="s">
        <v>25</v>
      </c>
      <c r="C8" s="1" t="s">
        <v>26</v>
      </c>
      <c r="D8" s="1" t="s">
        <v>27</v>
      </c>
      <c r="E8">
        <v>3</v>
      </c>
      <c r="F8" s="2">
        <v>0</v>
      </c>
      <c r="G8">
        <v>1</v>
      </c>
      <c r="H8" t="str">
        <f>IF(Personen[[#This Row],[Geschlecht_orig]]=0,"nb",IF(G8=1,"m","w"))</f>
        <v>m</v>
      </c>
      <c r="I8" t="str">
        <f t="shared" si="0"/>
        <v>unmündig</v>
      </c>
      <c r="J8" t="str">
        <f>VLOOKUP(Personen[[#This Row],[Alter]],Altergruppe!$A$1:$C$7,3,TRUE)</f>
        <v>Baby</v>
      </c>
      <c r="K8" s="1" t="str">
        <f>LOWER(Personen[[#This Row],[email]])</f>
        <v>minda.cadmar@yopmail.com</v>
      </c>
      <c r="L8" s="1" t="str">
        <f>SUBSTITUTE(Personen[[#This Row],[email klein]],"yopmail.com","am-gym.at")</f>
        <v>minda.cadmar@am-gym.at</v>
      </c>
      <c r="M8" s="1" t="str">
        <f>REPLACE(Personen[[#This Row],[email klein]],LEN(K8)-11,12,"@am-gym.at")</f>
        <v>minda.cadmar@am-gym.at</v>
      </c>
    </row>
    <row r="9" spans="1:13" x14ac:dyDescent="0.3">
      <c r="A9">
        <v>1007</v>
      </c>
      <c r="B9" s="1" t="s">
        <v>28</v>
      </c>
      <c r="C9" s="1" t="s">
        <v>29</v>
      </c>
      <c r="D9" s="1" t="s">
        <v>30</v>
      </c>
      <c r="E9">
        <v>74</v>
      </c>
      <c r="F9" s="2">
        <v>9390.2099999999991</v>
      </c>
      <c r="G9">
        <v>2</v>
      </c>
      <c r="H9" t="str">
        <f>IF(Personen[[#This Row],[Geschlecht_orig]]=0,"nb",IF(G9=1,"m","w"))</f>
        <v>w</v>
      </c>
      <c r="I9" t="str">
        <f t="shared" si="0"/>
        <v>erwachsen</v>
      </c>
      <c r="J9" t="str">
        <f>VLOOKUP(Personen[[#This Row],[Alter]],Altergruppe!$A$1:$C$7,3,TRUE)</f>
        <v>Pensionist/in</v>
      </c>
      <c r="K9" s="1" t="str">
        <f>LOWER(Personen[[#This Row],[email]])</f>
        <v>lynea.trinetta@yopmail.com</v>
      </c>
      <c r="L9" s="1" t="str">
        <f>SUBSTITUTE(Personen[[#This Row],[email klein]],"yopmail.com","am-gym.at")</f>
        <v>lynea.trinetta@am-gym.at</v>
      </c>
      <c r="M9" s="1" t="str">
        <f>REPLACE(Personen[[#This Row],[email klein]],LEN(K9)-11,12,"@am-gym.at")</f>
        <v>lynea.trinetta@am-gym.at</v>
      </c>
    </row>
    <row r="10" spans="1:13" x14ac:dyDescent="0.3">
      <c r="A10">
        <v>1008</v>
      </c>
      <c r="B10" s="1" t="s">
        <v>31</v>
      </c>
      <c r="C10" s="1" t="s">
        <v>32</v>
      </c>
      <c r="D10" s="1" t="s">
        <v>33</v>
      </c>
      <c r="E10">
        <v>53</v>
      </c>
      <c r="F10" s="2">
        <v>2912.94</v>
      </c>
      <c r="G10">
        <v>0</v>
      </c>
      <c r="H10" t="str">
        <f>IF(Personen[[#This Row],[Geschlecht_orig]]=0,"nb",IF(G10=1,"m","w"))</f>
        <v>nb</v>
      </c>
      <c r="I10" t="str">
        <f t="shared" si="0"/>
        <v>erwachsen</v>
      </c>
      <c r="J10" t="str">
        <f>VLOOKUP(Personen[[#This Row],[Alter]],Altergruppe!$A$1:$C$7,3,TRUE)</f>
        <v>Erwachsene/r</v>
      </c>
      <c r="K10" s="1" t="str">
        <f>LOWER(Personen[[#This Row],[email]])</f>
        <v>drucie.kolnick@yopmail.com</v>
      </c>
      <c r="L10" s="1" t="str">
        <f>SUBSTITUTE(Personen[[#This Row],[email klein]],"yopmail.com","am-gym.at")</f>
        <v>drucie.kolnick@am-gym.at</v>
      </c>
      <c r="M10" s="1" t="str">
        <f>REPLACE(Personen[[#This Row],[email klein]],LEN(K10)-11,12,"@am-gym.at")</f>
        <v>drucie.kolnick@am-gym.at</v>
      </c>
    </row>
    <row r="11" spans="1:13" x14ac:dyDescent="0.3">
      <c r="A11">
        <v>1009</v>
      </c>
      <c r="B11" s="1" t="s">
        <v>34</v>
      </c>
      <c r="C11" s="1" t="s">
        <v>35</v>
      </c>
      <c r="D11" s="1" t="s">
        <v>36</v>
      </c>
      <c r="E11">
        <v>78</v>
      </c>
      <c r="F11" s="2">
        <v>1134.76</v>
      </c>
      <c r="G11">
        <v>1</v>
      </c>
      <c r="H11" t="str">
        <f>IF(Personen[[#This Row],[Geschlecht_orig]]=0,"nb",IF(G11=1,"m","w"))</f>
        <v>m</v>
      </c>
      <c r="I11" t="str">
        <f t="shared" si="0"/>
        <v>erwachsen</v>
      </c>
      <c r="J11" t="str">
        <f>VLOOKUP(Personen[[#This Row],[Alter]],Altergruppe!$A$1:$C$7,3,TRUE)</f>
        <v>Pensionist/in</v>
      </c>
      <c r="K11" s="1" t="str">
        <f>LOWER(Personen[[#This Row],[email]])</f>
        <v>amara.dichy@yopmail.com</v>
      </c>
      <c r="L11" s="1" t="str">
        <f>SUBSTITUTE(Personen[[#This Row],[email klein]],"yopmail.com","am-gym.at")</f>
        <v>amara.dichy@am-gym.at</v>
      </c>
      <c r="M11" s="1" t="str">
        <f>REPLACE(Personen[[#This Row],[email klein]],LEN(K11)-11,12,"@am-gym.at")</f>
        <v>amara.dichy@am-gym.at</v>
      </c>
    </row>
    <row r="12" spans="1:13" x14ac:dyDescent="0.3">
      <c r="A12">
        <v>1010</v>
      </c>
      <c r="B12" s="1" t="s">
        <v>37</v>
      </c>
      <c r="C12" s="1" t="s">
        <v>38</v>
      </c>
      <c r="D12" s="1" t="s">
        <v>39</v>
      </c>
      <c r="E12">
        <v>6</v>
      </c>
      <c r="F12" s="2">
        <v>0</v>
      </c>
      <c r="G12">
        <v>2</v>
      </c>
      <c r="H12" t="str">
        <f>IF(Personen[[#This Row],[Geschlecht_orig]]=0,"nb",IF(G12=1,"m","w"))</f>
        <v>w</v>
      </c>
      <c r="I12" t="str">
        <f t="shared" si="0"/>
        <v>unmündig</v>
      </c>
      <c r="J12" t="str">
        <f>VLOOKUP(Personen[[#This Row],[Alter]],Altergruppe!$A$1:$C$7,3,TRUE)</f>
        <v>Kleinkind</v>
      </c>
      <c r="K12" s="1" t="str">
        <f>LOWER(Personen[[#This Row],[email]])</f>
        <v>kerrin.leifeste@yopmail.com</v>
      </c>
      <c r="L12" s="1" t="str">
        <f>SUBSTITUTE(Personen[[#This Row],[email klein]],"yopmail.com","am-gym.at")</f>
        <v>kerrin.leifeste@am-gym.at</v>
      </c>
      <c r="M12" s="1" t="str">
        <f>REPLACE(Personen[[#This Row],[email klein]],LEN(K12)-11,12,"@am-gym.at")</f>
        <v>kerrin.leifeste@am-gym.at</v>
      </c>
    </row>
    <row r="13" spans="1:13" x14ac:dyDescent="0.3">
      <c r="A13">
        <v>1011</v>
      </c>
      <c r="B13" s="1" t="s">
        <v>40</v>
      </c>
      <c r="C13" s="1" t="s">
        <v>41</v>
      </c>
      <c r="D13" s="1" t="s">
        <v>42</v>
      </c>
      <c r="E13">
        <v>88</v>
      </c>
      <c r="F13" s="2">
        <v>2039.06</v>
      </c>
      <c r="G13">
        <v>1</v>
      </c>
      <c r="H13" t="str">
        <f>IF(Personen[[#This Row],[Geschlecht_orig]]=0,"nb",IF(G13=1,"m","w"))</f>
        <v>m</v>
      </c>
      <c r="I13" t="str">
        <f t="shared" si="0"/>
        <v>erwachsen</v>
      </c>
      <c r="J13" t="str">
        <f>VLOOKUP(Personen[[#This Row],[Alter]],Altergruppe!$A$1:$C$7,3,TRUE)</f>
        <v>Pensionist/in</v>
      </c>
      <c r="K13" s="1" t="str">
        <f>LOWER(Personen[[#This Row],[email]])</f>
        <v>gabi.diogenes@yopmail.com</v>
      </c>
      <c r="L13" s="1" t="str">
        <f>SUBSTITUTE(Personen[[#This Row],[email klein]],"yopmail.com","am-gym.at")</f>
        <v>gabi.diogenes@am-gym.at</v>
      </c>
      <c r="M13" s="1" t="str">
        <f>REPLACE(Personen[[#This Row],[email klein]],LEN(K13)-11,12,"@am-gym.at")</f>
        <v>gabi.diogenes@am-gym.at</v>
      </c>
    </row>
    <row r="14" spans="1:13" x14ac:dyDescent="0.3">
      <c r="A14">
        <v>1012</v>
      </c>
      <c r="B14" s="1" t="s">
        <v>43</v>
      </c>
      <c r="C14" s="1" t="s">
        <v>44</v>
      </c>
      <c r="D14" s="1" t="s">
        <v>45</v>
      </c>
      <c r="E14">
        <v>86</v>
      </c>
      <c r="F14" s="2">
        <v>645.63</v>
      </c>
      <c r="G14">
        <v>1</v>
      </c>
      <c r="H14" t="str">
        <f>IF(Personen[[#This Row],[Geschlecht_orig]]=0,"nb",IF(G14=1,"m","w"))</f>
        <v>m</v>
      </c>
      <c r="I14" t="str">
        <f t="shared" si="0"/>
        <v>erwachsen</v>
      </c>
      <c r="J14" t="str">
        <f>VLOOKUP(Personen[[#This Row],[Alter]],Altergruppe!$A$1:$C$7,3,TRUE)</f>
        <v>Pensionist/in</v>
      </c>
      <c r="K14" s="1" t="str">
        <f>LOWER(Personen[[#This Row],[email]])</f>
        <v>ana.brackely@yopmail.com</v>
      </c>
      <c r="L14" s="1" t="str">
        <f>SUBSTITUTE(Personen[[#This Row],[email klein]],"yopmail.com","am-gym.at")</f>
        <v>ana.brackely@am-gym.at</v>
      </c>
      <c r="M14" s="1" t="str">
        <f>REPLACE(Personen[[#This Row],[email klein]],LEN(K14)-11,12,"@am-gym.at")</f>
        <v>ana.brackely@am-gym.at</v>
      </c>
    </row>
    <row r="15" spans="1:13" x14ac:dyDescent="0.3">
      <c r="A15">
        <v>1013</v>
      </c>
      <c r="B15" s="1" t="s">
        <v>46</v>
      </c>
      <c r="C15" s="1" t="s">
        <v>47</v>
      </c>
      <c r="D15" s="1" t="s">
        <v>48</v>
      </c>
      <c r="E15">
        <v>54</v>
      </c>
      <c r="F15" s="2">
        <v>4832.9799999999996</v>
      </c>
      <c r="G15">
        <v>2</v>
      </c>
      <c r="H15" t="str">
        <f>IF(Personen[[#This Row],[Geschlecht_orig]]=0,"nb",IF(G15=1,"m","w"))</f>
        <v>w</v>
      </c>
      <c r="I15" t="str">
        <f t="shared" si="0"/>
        <v>erwachsen</v>
      </c>
      <c r="J15" t="str">
        <f>VLOOKUP(Personen[[#This Row],[Alter]],Altergruppe!$A$1:$C$7,3,TRUE)</f>
        <v>Erwachsene/r</v>
      </c>
      <c r="K15" s="1" t="str">
        <f>LOWER(Personen[[#This Row],[email]])</f>
        <v>jolyn.felizio@yopmail.com</v>
      </c>
      <c r="L15" s="1" t="str">
        <f>SUBSTITUTE(Personen[[#This Row],[email klein]],"yopmail.com","am-gym.at")</f>
        <v>jolyn.felizio@am-gym.at</v>
      </c>
      <c r="M15" s="1" t="str">
        <f>REPLACE(Personen[[#This Row],[email klein]],LEN(K15)-11,12,"@am-gym.at")</f>
        <v>jolyn.felizio@am-gym.at</v>
      </c>
    </row>
    <row r="16" spans="1:13" x14ac:dyDescent="0.3">
      <c r="A16">
        <v>1014</v>
      </c>
      <c r="B16" s="1" t="s">
        <v>49</v>
      </c>
      <c r="C16" s="1" t="s">
        <v>50</v>
      </c>
      <c r="D16" s="1" t="s">
        <v>51</v>
      </c>
      <c r="E16">
        <v>50</v>
      </c>
      <c r="F16" s="2">
        <v>8050.06</v>
      </c>
      <c r="G16">
        <v>2</v>
      </c>
      <c r="H16" t="str">
        <f>IF(Personen[[#This Row],[Geschlecht_orig]]=0,"nb",IF(G16=1,"m","w"))</f>
        <v>w</v>
      </c>
      <c r="I16" t="str">
        <f t="shared" si="0"/>
        <v>erwachsen</v>
      </c>
      <c r="J16" t="str">
        <f>VLOOKUP(Personen[[#This Row],[Alter]],Altergruppe!$A$1:$C$7,3,TRUE)</f>
        <v>Erwachsene/r</v>
      </c>
      <c r="K16" s="1" t="str">
        <f>LOWER(Personen[[#This Row],[email]])</f>
        <v>collen.hourigan@yopmail.com</v>
      </c>
      <c r="L16" s="1" t="str">
        <f>SUBSTITUTE(Personen[[#This Row],[email klein]],"yopmail.com","am-gym.at")</f>
        <v>collen.hourigan@am-gym.at</v>
      </c>
      <c r="M16" s="1" t="str">
        <f>REPLACE(Personen[[#This Row],[email klein]],LEN(K16)-11,12,"@am-gym.at")</f>
        <v>collen.hourigan@am-gym.at</v>
      </c>
    </row>
    <row r="17" spans="1:13" x14ac:dyDescent="0.3">
      <c r="A17">
        <v>1015</v>
      </c>
      <c r="B17" s="1" t="s">
        <v>52</v>
      </c>
      <c r="C17" s="1" t="s">
        <v>53</v>
      </c>
      <c r="D17" s="1" t="s">
        <v>54</v>
      </c>
      <c r="E17">
        <v>94</v>
      </c>
      <c r="F17" s="2">
        <v>2129.33</v>
      </c>
      <c r="G17">
        <v>0</v>
      </c>
      <c r="H17" t="str">
        <f>IF(Personen[[#This Row],[Geschlecht_orig]]=0,"nb",IF(G17=1,"m","w"))</f>
        <v>nb</v>
      </c>
      <c r="I17" t="str">
        <f t="shared" si="0"/>
        <v>erwachsen</v>
      </c>
      <c r="J17" t="str">
        <f>VLOOKUP(Personen[[#This Row],[Alter]],Altergruppe!$A$1:$C$7,3,TRUE)</f>
        <v>Pensionist/in</v>
      </c>
      <c r="K17" s="1" t="str">
        <f>LOWER(Personen[[#This Row],[email]])</f>
        <v>codie.edee@yopmail.com</v>
      </c>
      <c r="L17" s="1" t="str">
        <f>SUBSTITUTE(Personen[[#This Row],[email klein]],"yopmail.com","am-gym.at")</f>
        <v>codie.edee@am-gym.at</v>
      </c>
      <c r="M17" s="1" t="str">
        <f>REPLACE(Personen[[#This Row],[email klein]],LEN(K17)-11,12,"@am-gym.at")</f>
        <v>codie.edee@am-gym.at</v>
      </c>
    </row>
    <row r="18" spans="1:13" x14ac:dyDescent="0.3">
      <c r="A18">
        <v>1016</v>
      </c>
      <c r="B18" s="1" t="s">
        <v>55</v>
      </c>
      <c r="C18" s="1" t="s">
        <v>56</v>
      </c>
      <c r="D18" s="1" t="s">
        <v>57</v>
      </c>
      <c r="E18">
        <v>76</v>
      </c>
      <c r="F18" s="2">
        <v>3822.45</v>
      </c>
      <c r="G18">
        <v>0</v>
      </c>
      <c r="H18" t="str">
        <f>IF(Personen[[#This Row],[Geschlecht_orig]]=0,"nb",IF(G18=1,"m","w"))</f>
        <v>nb</v>
      </c>
      <c r="I18" t="str">
        <f t="shared" si="0"/>
        <v>erwachsen</v>
      </c>
      <c r="J18" t="str">
        <f>VLOOKUP(Personen[[#This Row],[Alter]],Altergruppe!$A$1:$C$7,3,TRUE)</f>
        <v>Pensionist/in</v>
      </c>
      <c r="K18" s="1" t="str">
        <f>LOWER(Personen[[#This Row],[email]])</f>
        <v>rayna.milde@yopmail.com</v>
      </c>
      <c r="L18" s="1" t="str">
        <f>SUBSTITUTE(Personen[[#This Row],[email klein]],"yopmail.com","am-gym.at")</f>
        <v>rayna.milde@am-gym.at</v>
      </c>
      <c r="M18" s="1" t="str">
        <f>REPLACE(Personen[[#This Row],[email klein]],LEN(K18)-11,12,"@am-gym.at")</f>
        <v>rayna.milde@am-gym.at</v>
      </c>
    </row>
    <row r="19" spans="1:13" x14ac:dyDescent="0.3">
      <c r="A19">
        <v>1017</v>
      </c>
      <c r="B19" s="1" t="s">
        <v>58</v>
      </c>
      <c r="C19" s="1" t="s">
        <v>59</v>
      </c>
      <c r="D19" s="1" t="s">
        <v>60</v>
      </c>
      <c r="E19">
        <v>91</v>
      </c>
      <c r="F19" s="2">
        <v>1847.66</v>
      </c>
      <c r="G19">
        <v>0</v>
      </c>
      <c r="H19" t="str">
        <f>IF(Personen[[#This Row],[Geschlecht_orig]]=0,"nb",IF(G19=1,"m","w"))</f>
        <v>nb</v>
      </c>
      <c r="I19" t="str">
        <f t="shared" si="0"/>
        <v>erwachsen</v>
      </c>
      <c r="J19" t="str">
        <f>VLOOKUP(Personen[[#This Row],[Alter]],Altergruppe!$A$1:$C$7,3,TRUE)</f>
        <v>Pensionist/in</v>
      </c>
      <c r="K19" s="1" t="str">
        <f>LOWER(Personen[[#This Row],[email]])</f>
        <v>annaliese.corrine@yopmail.com</v>
      </c>
      <c r="L19" s="1" t="str">
        <f>SUBSTITUTE(Personen[[#This Row],[email klein]],"yopmail.com","am-gym.at")</f>
        <v>annaliese.corrine@am-gym.at</v>
      </c>
      <c r="M19" s="1" t="str">
        <f>REPLACE(Personen[[#This Row],[email klein]],LEN(K19)-11,12,"@am-gym.at")</f>
        <v>annaliese.corrine@am-gym.at</v>
      </c>
    </row>
    <row r="20" spans="1:13" x14ac:dyDescent="0.3">
      <c r="A20">
        <v>1018</v>
      </c>
      <c r="B20" s="1" t="s">
        <v>61</v>
      </c>
      <c r="C20" s="1" t="s">
        <v>62</v>
      </c>
      <c r="D20" s="1" t="s">
        <v>63</v>
      </c>
      <c r="E20">
        <v>38</v>
      </c>
      <c r="F20" s="2">
        <v>3154.63</v>
      </c>
      <c r="G20">
        <v>2</v>
      </c>
      <c r="H20" t="str">
        <f>IF(Personen[[#This Row],[Geschlecht_orig]]=0,"nb",IF(G20=1,"m","w"))</f>
        <v>w</v>
      </c>
      <c r="I20" t="str">
        <f t="shared" si="0"/>
        <v>erwachsen</v>
      </c>
      <c r="J20" t="str">
        <f>VLOOKUP(Personen[[#This Row],[Alter]],Altergruppe!$A$1:$C$7,3,TRUE)</f>
        <v>Erwachsene/r</v>
      </c>
      <c r="K20" s="1" t="str">
        <f>LOWER(Personen[[#This Row],[email]])</f>
        <v>kristan.wu@yopmail.com</v>
      </c>
      <c r="L20" s="1" t="str">
        <f>SUBSTITUTE(Personen[[#This Row],[email klein]],"yopmail.com","am-gym.at")</f>
        <v>kristan.wu@am-gym.at</v>
      </c>
      <c r="M20" s="1" t="str">
        <f>REPLACE(Personen[[#This Row],[email klein]],LEN(K20)-11,12,"@am-gym.at")</f>
        <v>kristan.wu@am-gym.at</v>
      </c>
    </row>
    <row r="21" spans="1:13" x14ac:dyDescent="0.3">
      <c r="A21">
        <v>1019</v>
      </c>
      <c r="B21" s="1" t="s">
        <v>64</v>
      </c>
      <c r="C21" s="1" t="s">
        <v>65</v>
      </c>
      <c r="D21" s="1" t="s">
        <v>66</v>
      </c>
      <c r="E21">
        <v>92</v>
      </c>
      <c r="F21" s="2">
        <v>5216.71</v>
      </c>
      <c r="G21">
        <v>2</v>
      </c>
      <c r="H21" t="str">
        <f>IF(Personen[[#This Row],[Geschlecht_orig]]=0,"nb",IF(G21=1,"m","w"))</f>
        <v>w</v>
      </c>
      <c r="I21" t="str">
        <f t="shared" si="0"/>
        <v>erwachsen</v>
      </c>
      <c r="J21" t="str">
        <f>VLOOKUP(Personen[[#This Row],[Alter]],Altergruppe!$A$1:$C$7,3,TRUE)</f>
        <v>Pensionist/in</v>
      </c>
      <c r="K21" s="1" t="str">
        <f>LOWER(Personen[[#This Row],[email]])</f>
        <v>misha.atonsah@yopmail.com</v>
      </c>
      <c r="L21" s="1" t="str">
        <f>SUBSTITUTE(Personen[[#This Row],[email klein]],"yopmail.com","am-gym.at")</f>
        <v>misha.atonsah@am-gym.at</v>
      </c>
      <c r="M21" s="1" t="str">
        <f>REPLACE(Personen[[#This Row],[email klein]],LEN(K21)-11,12,"@am-gym.at")</f>
        <v>misha.atonsah@am-gym.at</v>
      </c>
    </row>
    <row r="22" spans="1:13" x14ac:dyDescent="0.3">
      <c r="A22">
        <v>1020</v>
      </c>
      <c r="B22" s="1" t="s">
        <v>67</v>
      </c>
      <c r="C22" s="1" t="s">
        <v>68</v>
      </c>
      <c r="D22" s="1" t="s">
        <v>69</v>
      </c>
      <c r="E22">
        <v>100</v>
      </c>
      <c r="F22" s="2">
        <v>5990.77</v>
      </c>
      <c r="G22">
        <v>2</v>
      </c>
      <c r="H22" t="str">
        <f>IF(Personen[[#This Row],[Geschlecht_orig]]=0,"nb",IF(G22=1,"m","w"))</f>
        <v>w</v>
      </c>
      <c r="I22" t="str">
        <f t="shared" si="0"/>
        <v>erwachsen</v>
      </c>
      <c r="J22" t="str">
        <f>VLOOKUP(Personen[[#This Row],[Alter]],Altergruppe!$A$1:$C$7,3,TRUE)</f>
        <v>Pensionist/in</v>
      </c>
      <c r="K22" s="1" t="str">
        <f>LOWER(Personen[[#This Row],[email]])</f>
        <v>louella.burch@yopmail.com</v>
      </c>
      <c r="L22" s="1" t="str">
        <f>SUBSTITUTE(Personen[[#This Row],[email klein]],"yopmail.com","am-gym.at")</f>
        <v>louella.burch@am-gym.at</v>
      </c>
      <c r="M22" s="1" t="str">
        <f>REPLACE(Personen[[#This Row],[email klein]],LEN(K22)-11,12,"@am-gym.at")</f>
        <v>louella.burch@am-gym.at</v>
      </c>
    </row>
    <row r="23" spans="1:13" x14ac:dyDescent="0.3">
      <c r="A23">
        <v>1021</v>
      </c>
      <c r="B23" s="1" t="s">
        <v>70</v>
      </c>
      <c r="C23" s="1" t="s">
        <v>71</v>
      </c>
      <c r="D23" s="1" t="s">
        <v>72</v>
      </c>
      <c r="E23">
        <v>2</v>
      </c>
      <c r="F23" s="2">
        <v>0</v>
      </c>
      <c r="G23">
        <v>0</v>
      </c>
      <c r="H23" t="str">
        <f>IF(Personen[[#This Row],[Geschlecht_orig]]=0,"nb",IF(G23=1,"m","w"))</f>
        <v>nb</v>
      </c>
      <c r="I23" t="str">
        <f t="shared" si="0"/>
        <v>unmündig</v>
      </c>
      <c r="J23" t="str">
        <f>VLOOKUP(Personen[[#This Row],[Alter]],Altergruppe!$A$1:$C$7,3,TRUE)</f>
        <v>Baby</v>
      </c>
      <c r="K23" s="1" t="str">
        <f>LOWER(Personen[[#This Row],[email]])</f>
        <v>rori.camden@yopmail.com</v>
      </c>
      <c r="L23" s="1" t="str">
        <f>SUBSTITUTE(Personen[[#This Row],[email klein]],"yopmail.com","am-gym.at")</f>
        <v>rori.camden@am-gym.at</v>
      </c>
      <c r="M23" s="1" t="str">
        <f>REPLACE(Personen[[#This Row],[email klein]],LEN(K23)-11,12,"@am-gym.at")</f>
        <v>rori.camden@am-gym.at</v>
      </c>
    </row>
    <row r="24" spans="1:13" x14ac:dyDescent="0.3">
      <c r="A24">
        <v>1022</v>
      </c>
      <c r="B24" s="1" t="s">
        <v>73</v>
      </c>
      <c r="C24" s="1" t="s">
        <v>74</v>
      </c>
      <c r="D24" s="1" t="s">
        <v>75</v>
      </c>
      <c r="E24">
        <v>27</v>
      </c>
      <c r="F24" s="2">
        <v>4879.29</v>
      </c>
      <c r="G24">
        <v>2</v>
      </c>
      <c r="H24" t="str">
        <f>IF(Personen[[#This Row],[Geschlecht_orig]]=0,"nb",IF(G24=1,"m","w"))</f>
        <v>w</v>
      </c>
      <c r="I24" t="str">
        <f t="shared" si="0"/>
        <v>erwachsen</v>
      </c>
      <c r="J24" t="str">
        <f>VLOOKUP(Personen[[#This Row],[Alter]],Altergruppe!$A$1:$C$7,3,TRUE)</f>
        <v>Erwachsene/r</v>
      </c>
      <c r="K24" s="1" t="str">
        <f>LOWER(Personen[[#This Row],[email]])</f>
        <v>bernardine.cimbura@yopmail.com</v>
      </c>
      <c r="L24" s="1" t="str">
        <f>SUBSTITUTE(Personen[[#This Row],[email klein]],"yopmail.com","am-gym.at")</f>
        <v>bernardine.cimbura@am-gym.at</v>
      </c>
      <c r="M24" s="1" t="str">
        <f>REPLACE(Personen[[#This Row],[email klein]],LEN(K24)-11,12,"@am-gym.at")</f>
        <v>bernardine.cimbura@am-gym.at</v>
      </c>
    </row>
    <row r="25" spans="1:13" x14ac:dyDescent="0.3">
      <c r="A25">
        <v>1023</v>
      </c>
      <c r="B25" s="1" t="s">
        <v>76</v>
      </c>
      <c r="C25" s="1" t="s">
        <v>77</v>
      </c>
      <c r="D25" s="1" t="s">
        <v>78</v>
      </c>
      <c r="E25">
        <v>38</v>
      </c>
      <c r="F25" s="2">
        <v>587.37</v>
      </c>
      <c r="G25">
        <v>0</v>
      </c>
      <c r="H25" t="str">
        <f>IF(Personen[[#This Row],[Geschlecht_orig]]=0,"nb",IF(G25=1,"m","w"))</f>
        <v>nb</v>
      </c>
      <c r="I25" t="str">
        <f t="shared" si="0"/>
        <v>erwachsen</v>
      </c>
      <c r="J25" t="str">
        <f>VLOOKUP(Personen[[#This Row],[Alter]],Altergruppe!$A$1:$C$7,3,TRUE)</f>
        <v>Erwachsene/r</v>
      </c>
      <c r="K25" s="1" t="str">
        <f>LOWER(Personen[[#This Row],[email]])</f>
        <v>max.lindemann@yopmail.com</v>
      </c>
      <c r="L25" s="1" t="str">
        <f>SUBSTITUTE(Personen[[#This Row],[email klein]],"yopmail.com","am-gym.at")</f>
        <v>max.lindemann@am-gym.at</v>
      </c>
      <c r="M25" s="1" t="str">
        <f>REPLACE(Personen[[#This Row],[email klein]],LEN(K25)-11,12,"@am-gym.at")</f>
        <v>max.lindemann@am-gym.at</v>
      </c>
    </row>
    <row r="26" spans="1:13" x14ac:dyDescent="0.3">
      <c r="A26">
        <v>1024</v>
      </c>
      <c r="B26" s="1" t="s">
        <v>79</v>
      </c>
      <c r="C26" s="1" t="s">
        <v>80</v>
      </c>
      <c r="D26" s="1" t="s">
        <v>81</v>
      </c>
      <c r="E26">
        <v>72</v>
      </c>
      <c r="F26" s="2">
        <v>2999.55</v>
      </c>
      <c r="G26">
        <v>1</v>
      </c>
      <c r="H26" t="str">
        <f>IF(Personen[[#This Row],[Geschlecht_orig]]=0,"nb",IF(G26=1,"m","w"))</f>
        <v>m</v>
      </c>
      <c r="I26" t="str">
        <f t="shared" si="0"/>
        <v>erwachsen</v>
      </c>
      <c r="J26" t="str">
        <f>VLOOKUP(Personen[[#This Row],[Alter]],Altergruppe!$A$1:$C$7,3,TRUE)</f>
        <v>Pensionist/in</v>
      </c>
      <c r="K26" s="1" t="str">
        <f>LOWER(Personen[[#This Row],[email]])</f>
        <v>jemie.millda@yopmail.com</v>
      </c>
      <c r="L26" s="1" t="str">
        <f>SUBSTITUTE(Personen[[#This Row],[email klein]],"yopmail.com","am-gym.at")</f>
        <v>jemie.millda@am-gym.at</v>
      </c>
      <c r="M26" s="1" t="str">
        <f>REPLACE(Personen[[#This Row],[email klein]],LEN(K26)-11,12,"@am-gym.at")</f>
        <v>jemie.millda@am-gym.at</v>
      </c>
    </row>
    <row r="27" spans="1:13" x14ac:dyDescent="0.3">
      <c r="A27">
        <v>1025</v>
      </c>
      <c r="B27" s="1" t="s">
        <v>82</v>
      </c>
      <c r="C27" s="1" t="s">
        <v>83</v>
      </c>
      <c r="D27" s="1" t="s">
        <v>84</v>
      </c>
      <c r="E27">
        <v>43</v>
      </c>
      <c r="F27" s="2">
        <v>3522.01</v>
      </c>
      <c r="G27">
        <v>0</v>
      </c>
      <c r="H27" t="str">
        <f>IF(Personen[[#This Row],[Geschlecht_orig]]=0,"nb",IF(G27=1,"m","w"))</f>
        <v>nb</v>
      </c>
      <c r="I27" t="str">
        <f t="shared" si="0"/>
        <v>erwachsen</v>
      </c>
      <c r="J27" t="str">
        <f>VLOOKUP(Personen[[#This Row],[Alter]],Altergruppe!$A$1:$C$7,3,TRUE)</f>
        <v>Erwachsene/r</v>
      </c>
      <c r="K27" s="1" t="str">
        <f>LOWER(Personen[[#This Row],[email]])</f>
        <v>ruthe.linehan@yopmail.com</v>
      </c>
      <c r="L27" s="1" t="str">
        <f>SUBSTITUTE(Personen[[#This Row],[email klein]],"yopmail.com","am-gym.at")</f>
        <v>ruthe.linehan@am-gym.at</v>
      </c>
      <c r="M27" s="1" t="str">
        <f>REPLACE(Personen[[#This Row],[email klein]],LEN(K27)-11,12,"@am-gym.at")</f>
        <v>ruthe.linehan@am-gym.at</v>
      </c>
    </row>
    <row r="28" spans="1:13" x14ac:dyDescent="0.3">
      <c r="A28">
        <v>1026</v>
      </c>
      <c r="B28" s="1" t="s">
        <v>85</v>
      </c>
      <c r="C28" s="1" t="s">
        <v>86</v>
      </c>
      <c r="D28" s="1" t="s">
        <v>87</v>
      </c>
      <c r="E28">
        <v>99</v>
      </c>
      <c r="F28" s="2">
        <v>799.36</v>
      </c>
      <c r="G28">
        <v>2</v>
      </c>
      <c r="H28" t="str">
        <f>IF(Personen[[#This Row],[Geschlecht_orig]]=0,"nb",IF(G28=1,"m","w"))</f>
        <v>w</v>
      </c>
      <c r="I28" t="str">
        <f t="shared" si="0"/>
        <v>erwachsen</v>
      </c>
      <c r="J28" t="str">
        <f>VLOOKUP(Personen[[#This Row],[Alter]],Altergruppe!$A$1:$C$7,3,TRUE)</f>
        <v>Pensionist/in</v>
      </c>
      <c r="K28" s="1" t="str">
        <f>LOWER(Personen[[#This Row],[email]])</f>
        <v>ivett.chick@yopmail.com</v>
      </c>
      <c r="L28" s="1" t="str">
        <f>SUBSTITUTE(Personen[[#This Row],[email klein]],"yopmail.com","am-gym.at")</f>
        <v>ivett.chick@am-gym.at</v>
      </c>
      <c r="M28" s="1" t="str">
        <f>REPLACE(Personen[[#This Row],[email klein]],LEN(K28)-11,12,"@am-gym.at")</f>
        <v>ivett.chick@am-gym.at</v>
      </c>
    </row>
    <row r="29" spans="1:13" x14ac:dyDescent="0.3">
      <c r="A29">
        <v>1027</v>
      </c>
      <c r="B29" s="1" t="s">
        <v>88</v>
      </c>
      <c r="C29" s="1" t="s">
        <v>89</v>
      </c>
      <c r="D29" s="1" t="s">
        <v>90</v>
      </c>
      <c r="E29">
        <v>36</v>
      </c>
      <c r="F29" s="2">
        <v>984.96</v>
      </c>
      <c r="G29">
        <v>2</v>
      </c>
      <c r="H29" t="str">
        <f>IF(Personen[[#This Row],[Geschlecht_orig]]=0,"nb",IF(G29=1,"m","w"))</f>
        <v>w</v>
      </c>
      <c r="I29" t="str">
        <f t="shared" si="0"/>
        <v>erwachsen</v>
      </c>
      <c r="J29" t="str">
        <f>VLOOKUP(Personen[[#This Row],[Alter]],Altergruppe!$A$1:$C$7,3,TRUE)</f>
        <v>Erwachsene/r</v>
      </c>
      <c r="K29" s="1" t="str">
        <f>LOWER(Personen[[#This Row],[email]])</f>
        <v>marcelline.hylan@yopmail.com</v>
      </c>
      <c r="L29" s="1" t="str">
        <f>SUBSTITUTE(Personen[[#This Row],[email klein]],"yopmail.com","am-gym.at")</f>
        <v>marcelline.hylan@am-gym.at</v>
      </c>
      <c r="M29" s="1" t="str">
        <f>REPLACE(Personen[[#This Row],[email klein]],LEN(K29)-11,12,"@am-gym.at")</f>
        <v>marcelline.hylan@am-gym.at</v>
      </c>
    </row>
    <row r="30" spans="1:13" x14ac:dyDescent="0.3">
      <c r="A30">
        <v>1028</v>
      </c>
      <c r="B30" s="1" t="s">
        <v>91</v>
      </c>
      <c r="C30" s="1" t="s">
        <v>92</v>
      </c>
      <c r="D30" s="1" t="s">
        <v>93</v>
      </c>
      <c r="E30">
        <v>85</v>
      </c>
      <c r="F30" s="2">
        <v>557.83000000000004</v>
      </c>
      <c r="G30">
        <v>1</v>
      </c>
      <c r="H30" t="str">
        <f>IF(Personen[[#This Row],[Geschlecht_orig]]=0,"nb",IF(G30=1,"m","w"))</f>
        <v>m</v>
      </c>
      <c r="I30" t="str">
        <f t="shared" si="0"/>
        <v>erwachsen</v>
      </c>
      <c r="J30" t="str">
        <f>VLOOKUP(Personen[[#This Row],[Alter]],Altergruppe!$A$1:$C$7,3,TRUE)</f>
        <v>Pensionist/in</v>
      </c>
      <c r="K30" s="1" t="str">
        <f>LOWER(Personen[[#This Row],[email]])</f>
        <v>willetta.ardeha@yopmail.com</v>
      </c>
      <c r="L30" s="1" t="str">
        <f>SUBSTITUTE(Personen[[#This Row],[email klein]],"yopmail.com","am-gym.at")</f>
        <v>willetta.ardeha@am-gym.at</v>
      </c>
      <c r="M30" s="1" t="str">
        <f>REPLACE(Personen[[#This Row],[email klein]],LEN(K30)-11,12,"@am-gym.at")</f>
        <v>willetta.ardeha@am-gym.at</v>
      </c>
    </row>
    <row r="31" spans="1:13" x14ac:dyDescent="0.3">
      <c r="A31">
        <v>1029</v>
      </c>
      <c r="B31" s="1" t="s">
        <v>94</v>
      </c>
      <c r="C31" s="1" t="s">
        <v>95</v>
      </c>
      <c r="D31" s="1" t="s">
        <v>96</v>
      </c>
      <c r="E31">
        <v>96</v>
      </c>
      <c r="F31" s="2">
        <v>9866.67</v>
      </c>
      <c r="G31">
        <v>2</v>
      </c>
      <c r="H31" t="str">
        <f>IF(Personen[[#This Row],[Geschlecht_orig]]=0,"nb",IF(G31=1,"m","w"))</f>
        <v>w</v>
      </c>
      <c r="I31" t="str">
        <f t="shared" si="0"/>
        <v>erwachsen</v>
      </c>
      <c r="J31" t="str">
        <f>VLOOKUP(Personen[[#This Row],[Alter]],Altergruppe!$A$1:$C$7,3,TRUE)</f>
        <v>Pensionist/in</v>
      </c>
      <c r="K31" s="1" t="str">
        <f>LOWER(Personen[[#This Row],[email]])</f>
        <v>audrie.gabrielli@yopmail.com</v>
      </c>
      <c r="L31" s="1" t="str">
        <f>SUBSTITUTE(Personen[[#This Row],[email klein]],"yopmail.com","am-gym.at")</f>
        <v>audrie.gabrielli@am-gym.at</v>
      </c>
      <c r="M31" s="1" t="str">
        <f>REPLACE(Personen[[#This Row],[email klein]],LEN(K31)-11,12,"@am-gym.at")</f>
        <v>audrie.gabrielli@am-gym.at</v>
      </c>
    </row>
    <row r="32" spans="1:13" x14ac:dyDescent="0.3">
      <c r="A32">
        <v>1030</v>
      </c>
      <c r="B32" s="1" t="s">
        <v>97</v>
      </c>
      <c r="C32" s="1" t="s">
        <v>98</v>
      </c>
      <c r="D32" s="1" t="s">
        <v>99</v>
      </c>
      <c r="E32">
        <v>30</v>
      </c>
      <c r="F32" s="2">
        <v>4396.54</v>
      </c>
      <c r="G32">
        <v>2</v>
      </c>
      <c r="H32" t="str">
        <f>IF(Personen[[#This Row],[Geschlecht_orig]]=0,"nb",IF(G32=1,"m","w"))</f>
        <v>w</v>
      </c>
      <c r="I32" t="str">
        <f t="shared" si="0"/>
        <v>erwachsen</v>
      </c>
      <c r="J32" t="str">
        <f>VLOOKUP(Personen[[#This Row],[Alter]],Altergruppe!$A$1:$C$7,3,TRUE)</f>
        <v>Erwachsene/r</v>
      </c>
      <c r="K32" s="1" t="str">
        <f>LOWER(Personen[[#This Row],[email]])</f>
        <v>madalyn.toor@yopmail.com</v>
      </c>
      <c r="L32" s="1" t="str">
        <f>SUBSTITUTE(Personen[[#This Row],[email klein]],"yopmail.com","am-gym.at")</f>
        <v>madalyn.toor@am-gym.at</v>
      </c>
      <c r="M32" s="1" t="str">
        <f>REPLACE(Personen[[#This Row],[email klein]],LEN(K32)-11,12,"@am-gym.at")</f>
        <v>madalyn.toor@am-gym.at</v>
      </c>
    </row>
    <row r="33" spans="1:13" x14ac:dyDescent="0.3">
      <c r="A33">
        <v>1031</v>
      </c>
      <c r="B33" s="1" t="s">
        <v>53</v>
      </c>
      <c r="C33" s="1" t="s">
        <v>100</v>
      </c>
      <c r="D33" s="1" t="s">
        <v>101</v>
      </c>
      <c r="E33">
        <v>61</v>
      </c>
      <c r="F33" s="2">
        <v>7787.74</v>
      </c>
      <c r="G33">
        <v>0</v>
      </c>
      <c r="H33" t="str">
        <f>IF(Personen[[#This Row],[Geschlecht_orig]]=0,"nb",IF(G33=1,"m","w"))</f>
        <v>nb</v>
      </c>
      <c r="I33" t="str">
        <f t="shared" si="0"/>
        <v>erwachsen</v>
      </c>
      <c r="J33" t="str">
        <f>VLOOKUP(Personen[[#This Row],[Alter]],Altergruppe!$A$1:$C$7,3,TRUE)</f>
        <v>Erwachsene/r</v>
      </c>
      <c r="K33" s="1" t="str">
        <f>LOWER(Personen[[#This Row],[email]])</f>
        <v>edee.rodmann@yopmail.com</v>
      </c>
      <c r="L33" s="1" t="str">
        <f>SUBSTITUTE(Personen[[#This Row],[email klein]],"yopmail.com","am-gym.at")</f>
        <v>edee.rodmann@am-gym.at</v>
      </c>
      <c r="M33" s="1" t="str">
        <f>REPLACE(Personen[[#This Row],[email klein]],LEN(K33)-11,12,"@am-gym.at")</f>
        <v>edee.rodmann@am-gym.at</v>
      </c>
    </row>
    <row r="34" spans="1:13" x14ac:dyDescent="0.3">
      <c r="A34">
        <v>1032</v>
      </c>
      <c r="B34" s="1" t="s">
        <v>19</v>
      </c>
      <c r="C34" s="1" t="s">
        <v>102</v>
      </c>
      <c r="D34" s="1" t="s">
        <v>103</v>
      </c>
      <c r="E34">
        <v>47</v>
      </c>
      <c r="F34" s="2">
        <v>7790.94</v>
      </c>
      <c r="G34">
        <v>2</v>
      </c>
      <c r="H34" t="str">
        <f>IF(Personen[[#This Row],[Geschlecht_orig]]=0,"nb",IF(G34=1,"m","w"))</f>
        <v>w</v>
      </c>
      <c r="I34" t="str">
        <f t="shared" si="0"/>
        <v>erwachsen</v>
      </c>
      <c r="J34" t="str">
        <f>VLOOKUP(Personen[[#This Row],[Alter]],Altergruppe!$A$1:$C$7,3,TRUE)</f>
        <v>Erwachsene/r</v>
      </c>
      <c r="K34" s="1" t="str">
        <f>LOWER(Personen[[#This Row],[email]])</f>
        <v>romona.ingra@yopmail.com</v>
      </c>
      <c r="L34" s="1" t="str">
        <f>SUBSTITUTE(Personen[[#This Row],[email klein]],"yopmail.com","am-gym.at")</f>
        <v>romona.ingra@am-gym.at</v>
      </c>
      <c r="M34" s="1" t="str">
        <f>REPLACE(Personen[[#This Row],[email klein]],LEN(K34)-11,12,"@am-gym.at")</f>
        <v>romona.ingra@am-gym.at</v>
      </c>
    </row>
    <row r="35" spans="1:13" x14ac:dyDescent="0.3">
      <c r="A35">
        <v>1033</v>
      </c>
      <c r="B35" s="1" t="s">
        <v>104</v>
      </c>
      <c r="C35" s="1" t="s">
        <v>105</v>
      </c>
      <c r="D35" s="1" t="s">
        <v>106</v>
      </c>
      <c r="E35">
        <v>91</v>
      </c>
      <c r="F35" s="2">
        <v>3910.11</v>
      </c>
      <c r="G35">
        <v>0</v>
      </c>
      <c r="H35" t="str">
        <f>IF(Personen[[#This Row],[Geschlecht_orig]]=0,"nb",IF(G35=1,"m","w"))</f>
        <v>nb</v>
      </c>
      <c r="I35" t="str">
        <f t="shared" si="0"/>
        <v>erwachsen</v>
      </c>
      <c r="J35" t="str">
        <f>VLOOKUP(Personen[[#This Row],[Alter]],Altergruppe!$A$1:$C$7,3,TRUE)</f>
        <v>Pensionist/in</v>
      </c>
      <c r="K35" s="1" t="str">
        <f>LOWER(Personen[[#This Row],[email]])</f>
        <v>patricia.esmaria@yopmail.com</v>
      </c>
      <c r="L35" s="1" t="str">
        <f>SUBSTITUTE(Personen[[#This Row],[email klein]],"yopmail.com","am-gym.at")</f>
        <v>patricia.esmaria@am-gym.at</v>
      </c>
      <c r="M35" s="1" t="str">
        <f>REPLACE(Personen[[#This Row],[email klein]],LEN(K35)-11,12,"@am-gym.at")</f>
        <v>patricia.esmaria@am-gym.at</v>
      </c>
    </row>
    <row r="36" spans="1:13" x14ac:dyDescent="0.3">
      <c r="A36">
        <v>1034</v>
      </c>
      <c r="B36" s="1" t="s">
        <v>107</v>
      </c>
      <c r="C36" s="1" t="s">
        <v>108</v>
      </c>
      <c r="D36" s="1" t="s">
        <v>109</v>
      </c>
      <c r="E36">
        <v>65</v>
      </c>
      <c r="F36" s="2">
        <v>3110.88</v>
      </c>
      <c r="G36">
        <v>2</v>
      </c>
      <c r="H36" t="str">
        <f>IF(Personen[[#This Row],[Geschlecht_orig]]=0,"nb",IF(G36=1,"m","w"))</f>
        <v>w</v>
      </c>
      <c r="I36" t="str">
        <f t="shared" si="0"/>
        <v>erwachsen</v>
      </c>
      <c r="J36" t="str">
        <f>VLOOKUP(Personen[[#This Row],[Alter]],Altergruppe!$A$1:$C$7,3,TRUE)</f>
        <v>Pensionist/in</v>
      </c>
      <c r="K36" s="1" t="str">
        <f>LOWER(Personen[[#This Row],[email]])</f>
        <v>donetta.chinua@yopmail.com</v>
      </c>
      <c r="L36" s="1" t="str">
        <f>SUBSTITUTE(Personen[[#This Row],[email klein]],"yopmail.com","am-gym.at")</f>
        <v>donetta.chinua@am-gym.at</v>
      </c>
      <c r="M36" s="1" t="str">
        <f>REPLACE(Personen[[#This Row],[email klein]],LEN(K36)-11,12,"@am-gym.at")</f>
        <v>donetta.chinua@am-gym.at</v>
      </c>
    </row>
    <row r="37" spans="1:13" x14ac:dyDescent="0.3">
      <c r="A37">
        <v>1035</v>
      </c>
      <c r="B37" s="1" t="s">
        <v>110</v>
      </c>
      <c r="C37" s="1" t="s">
        <v>111</v>
      </c>
      <c r="D37" s="1" t="s">
        <v>112</v>
      </c>
      <c r="E37">
        <v>50</v>
      </c>
      <c r="F37" s="2">
        <v>6264.09</v>
      </c>
      <c r="G37">
        <v>0</v>
      </c>
      <c r="H37" t="str">
        <f>IF(Personen[[#This Row],[Geschlecht_orig]]=0,"nb",IF(G37=1,"m","w"))</f>
        <v>nb</v>
      </c>
      <c r="I37" t="str">
        <f t="shared" si="0"/>
        <v>erwachsen</v>
      </c>
      <c r="J37" t="str">
        <f>VLOOKUP(Personen[[#This Row],[Alter]],Altergruppe!$A$1:$C$7,3,TRUE)</f>
        <v>Erwachsene/r</v>
      </c>
      <c r="K37" s="1" t="str">
        <f>LOWER(Personen[[#This Row],[email]])</f>
        <v>kenna.ietta@yopmail.com</v>
      </c>
      <c r="L37" s="1" t="str">
        <f>SUBSTITUTE(Personen[[#This Row],[email klein]],"yopmail.com","am-gym.at")</f>
        <v>kenna.ietta@am-gym.at</v>
      </c>
      <c r="M37" s="1" t="str">
        <f>REPLACE(Personen[[#This Row],[email klein]],LEN(K37)-11,12,"@am-gym.at")</f>
        <v>kenna.ietta@am-gym.at</v>
      </c>
    </row>
    <row r="38" spans="1:13" x14ac:dyDescent="0.3">
      <c r="A38">
        <v>1036</v>
      </c>
      <c r="B38" s="1" t="s">
        <v>113</v>
      </c>
      <c r="C38" s="1" t="s">
        <v>114</v>
      </c>
      <c r="D38" s="1" t="s">
        <v>115</v>
      </c>
      <c r="E38">
        <v>32</v>
      </c>
      <c r="F38" s="2">
        <v>6987.94</v>
      </c>
      <c r="G38">
        <v>2</v>
      </c>
      <c r="H38" t="str">
        <f>IF(Personen[[#This Row],[Geschlecht_orig]]=0,"nb",IF(G38=1,"m","w"))</f>
        <v>w</v>
      </c>
      <c r="I38" t="str">
        <f t="shared" si="0"/>
        <v>erwachsen</v>
      </c>
      <c r="J38" t="str">
        <f>VLOOKUP(Personen[[#This Row],[Alter]],Altergruppe!$A$1:$C$7,3,TRUE)</f>
        <v>Erwachsene/r</v>
      </c>
      <c r="K38" s="1" t="str">
        <f>LOWER(Personen[[#This Row],[email]])</f>
        <v>kayla.ajay@yopmail.com</v>
      </c>
      <c r="L38" s="1" t="str">
        <f>SUBSTITUTE(Personen[[#This Row],[email klein]],"yopmail.com","am-gym.at")</f>
        <v>kayla.ajay@am-gym.at</v>
      </c>
      <c r="M38" s="1" t="str">
        <f>REPLACE(Personen[[#This Row],[email klein]],LEN(K38)-11,12,"@am-gym.at")</f>
        <v>kayla.ajay@am-gym.at</v>
      </c>
    </row>
    <row r="39" spans="1:13" x14ac:dyDescent="0.3">
      <c r="A39">
        <v>1037</v>
      </c>
      <c r="B39" s="1" t="s">
        <v>116</v>
      </c>
      <c r="C39" s="1" t="s">
        <v>117</v>
      </c>
      <c r="D39" s="1" t="s">
        <v>118</v>
      </c>
      <c r="E39">
        <v>75</v>
      </c>
      <c r="F39" s="2">
        <v>7944.69</v>
      </c>
      <c r="G39">
        <v>1</v>
      </c>
      <c r="H39" t="str">
        <f>IF(Personen[[#This Row],[Geschlecht_orig]]=0,"nb",IF(G39=1,"m","w"))</f>
        <v>m</v>
      </c>
      <c r="I39" t="str">
        <f t="shared" si="0"/>
        <v>erwachsen</v>
      </c>
      <c r="J39" t="str">
        <f>VLOOKUP(Personen[[#This Row],[Alter]],Altergruppe!$A$1:$C$7,3,TRUE)</f>
        <v>Pensionist/in</v>
      </c>
      <c r="K39" s="1" t="str">
        <f>LOWER(Personen[[#This Row],[email]])</f>
        <v>lorenza.lemuela@yopmail.com</v>
      </c>
      <c r="L39" s="1" t="str">
        <f>SUBSTITUTE(Personen[[#This Row],[email klein]],"yopmail.com","am-gym.at")</f>
        <v>lorenza.lemuela@am-gym.at</v>
      </c>
      <c r="M39" s="1" t="str">
        <f>REPLACE(Personen[[#This Row],[email klein]],LEN(K39)-11,12,"@am-gym.at")</f>
        <v>lorenza.lemuela@am-gym.at</v>
      </c>
    </row>
    <row r="40" spans="1:13" x14ac:dyDescent="0.3">
      <c r="A40">
        <v>1038</v>
      </c>
      <c r="B40" s="1" t="s">
        <v>119</v>
      </c>
      <c r="C40" s="1" t="s">
        <v>120</v>
      </c>
      <c r="D40" s="1" t="s">
        <v>121</v>
      </c>
      <c r="E40">
        <v>69</v>
      </c>
      <c r="F40" s="2">
        <v>9444.44</v>
      </c>
      <c r="G40">
        <v>1</v>
      </c>
      <c r="H40" t="str">
        <f>IF(Personen[[#This Row],[Geschlecht_orig]]=0,"nb",IF(G40=1,"m","w"))</f>
        <v>m</v>
      </c>
      <c r="I40" t="str">
        <f t="shared" si="0"/>
        <v>erwachsen</v>
      </c>
      <c r="J40" t="str">
        <f>VLOOKUP(Personen[[#This Row],[Alter]],Altergruppe!$A$1:$C$7,3,TRUE)</f>
        <v>Pensionist/in</v>
      </c>
      <c r="K40" s="1" t="str">
        <f>LOWER(Personen[[#This Row],[email]])</f>
        <v>viviene.fabiola@yopmail.com</v>
      </c>
      <c r="L40" s="1" t="str">
        <f>SUBSTITUTE(Personen[[#This Row],[email klein]],"yopmail.com","am-gym.at")</f>
        <v>viviene.fabiola@am-gym.at</v>
      </c>
      <c r="M40" s="1" t="str">
        <f>REPLACE(Personen[[#This Row],[email klein]],LEN(K40)-11,12,"@am-gym.at")</f>
        <v>viviene.fabiola@am-gym.at</v>
      </c>
    </row>
    <row r="41" spans="1:13" x14ac:dyDescent="0.3">
      <c r="A41">
        <v>1039</v>
      </c>
      <c r="B41" s="1" t="s">
        <v>122</v>
      </c>
      <c r="C41" s="1" t="s">
        <v>123</v>
      </c>
      <c r="D41" s="1" t="s">
        <v>124</v>
      </c>
      <c r="E41">
        <v>73</v>
      </c>
      <c r="F41" s="2">
        <v>4713.8100000000004</v>
      </c>
      <c r="G41">
        <v>2</v>
      </c>
      <c r="H41" t="str">
        <f>IF(Personen[[#This Row],[Geschlecht_orig]]=0,"nb",IF(G41=1,"m","w"))</f>
        <v>w</v>
      </c>
      <c r="I41" t="str">
        <f t="shared" si="0"/>
        <v>erwachsen</v>
      </c>
      <c r="J41" t="str">
        <f>VLOOKUP(Personen[[#This Row],[Alter]],Altergruppe!$A$1:$C$7,3,TRUE)</f>
        <v>Pensionist/in</v>
      </c>
      <c r="K41" s="1" t="str">
        <f>LOWER(Personen[[#This Row],[email]])</f>
        <v>ayn.hull@yopmail.com</v>
      </c>
      <c r="L41" s="1" t="str">
        <f>SUBSTITUTE(Personen[[#This Row],[email klein]],"yopmail.com","am-gym.at")</f>
        <v>ayn.hull@am-gym.at</v>
      </c>
      <c r="M41" s="1" t="str">
        <f>REPLACE(Personen[[#This Row],[email klein]],LEN(K41)-11,12,"@am-gym.at")</f>
        <v>ayn.hull@am-gym.at</v>
      </c>
    </row>
    <row r="42" spans="1:13" x14ac:dyDescent="0.3">
      <c r="A42">
        <v>1040</v>
      </c>
      <c r="B42" s="1" t="s">
        <v>125</v>
      </c>
      <c r="C42" s="1" t="s">
        <v>126</v>
      </c>
      <c r="D42" s="1" t="s">
        <v>127</v>
      </c>
      <c r="E42">
        <v>26</v>
      </c>
      <c r="F42" s="2">
        <v>9807.36</v>
      </c>
      <c r="G42">
        <v>2</v>
      </c>
      <c r="H42" t="str">
        <f>IF(Personen[[#This Row],[Geschlecht_orig]]=0,"nb",IF(G42=1,"m","w"))</f>
        <v>w</v>
      </c>
      <c r="I42" t="str">
        <f t="shared" si="0"/>
        <v>erwachsen</v>
      </c>
      <c r="J42" t="str">
        <f>VLOOKUP(Personen[[#This Row],[Alter]],Altergruppe!$A$1:$C$7,3,TRUE)</f>
        <v>Erwachsene/r</v>
      </c>
      <c r="K42" s="1" t="str">
        <f>LOWER(Personen[[#This Row],[email]])</f>
        <v>chickie.schroth@yopmail.com</v>
      </c>
      <c r="L42" s="1" t="str">
        <f>SUBSTITUTE(Personen[[#This Row],[email klein]],"yopmail.com","am-gym.at")</f>
        <v>chickie.schroth@am-gym.at</v>
      </c>
      <c r="M42" s="1" t="str">
        <f>REPLACE(Personen[[#This Row],[email klein]],LEN(K42)-11,12,"@am-gym.at")</f>
        <v>chickie.schroth@am-gym.at</v>
      </c>
    </row>
    <row r="43" spans="1:13" x14ac:dyDescent="0.3">
      <c r="A43">
        <v>1041</v>
      </c>
      <c r="B43" s="1" t="s">
        <v>128</v>
      </c>
      <c r="C43" s="1" t="s">
        <v>129</v>
      </c>
      <c r="D43" s="1" t="s">
        <v>130</v>
      </c>
      <c r="E43">
        <v>27</v>
      </c>
      <c r="F43" s="2">
        <v>7951.75</v>
      </c>
      <c r="G43">
        <v>1</v>
      </c>
      <c r="H43" t="str">
        <f>IF(Personen[[#This Row],[Geschlecht_orig]]=0,"nb",IF(G43=1,"m","w"))</f>
        <v>m</v>
      </c>
      <c r="I43" t="str">
        <f t="shared" si="0"/>
        <v>erwachsen</v>
      </c>
      <c r="J43" t="str">
        <f>VLOOKUP(Personen[[#This Row],[Alter]],Altergruppe!$A$1:$C$7,3,TRUE)</f>
        <v>Erwachsene/r</v>
      </c>
      <c r="K43" s="1" t="str">
        <f>LOWER(Personen[[#This Row],[email]])</f>
        <v>jordan.carmena@yopmail.com</v>
      </c>
      <c r="L43" s="1" t="str">
        <f>SUBSTITUTE(Personen[[#This Row],[email klein]],"yopmail.com","am-gym.at")</f>
        <v>jordan.carmena@am-gym.at</v>
      </c>
      <c r="M43" s="1" t="str">
        <f>REPLACE(Personen[[#This Row],[email klein]],LEN(K43)-11,12,"@am-gym.at")</f>
        <v>jordan.carmena@am-gym.at</v>
      </c>
    </row>
    <row r="44" spans="1:13" x14ac:dyDescent="0.3">
      <c r="A44">
        <v>1042</v>
      </c>
      <c r="B44" s="1" t="s">
        <v>131</v>
      </c>
      <c r="C44" s="1" t="s">
        <v>132</v>
      </c>
      <c r="D44" s="1" t="s">
        <v>133</v>
      </c>
      <c r="E44">
        <v>89</v>
      </c>
      <c r="F44" s="2">
        <v>9479.35</v>
      </c>
      <c r="G44">
        <v>1</v>
      </c>
      <c r="H44" t="str">
        <f>IF(Personen[[#This Row],[Geschlecht_orig]]=0,"nb",IF(G44=1,"m","w"))</f>
        <v>m</v>
      </c>
      <c r="I44" t="str">
        <f t="shared" si="0"/>
        <v>erwachsen</v>
      </c>
      <c r="J44" t="str">
        <f>VLOOKUP(Personen[[#This Row],[Alter]],Altergruppe!$A$1:$C$7,3,TRUE)</f>
        <v>Pensionist/in</v>
      </c>
      <c r="K44" s="1" t="str">
        <f>LOWER(Personen[[#This Row],[email]])</f>
        <v>mahalia.alisia@yopmail.com</v>
      </c>
      <c r="L44" s="1" t="str">
        <f>SUBSTITUTE(Personen[[#This Row],[email klein]],"yopmail.com","am-gym.at")</f>
        <v>mahalia.alisia@am-gym.at</v>
      </c>
      <c r="M44" s="1" t="str">
        <f>REPLACE(Personen[[#This Row],[email klein]],LEN(K44)-11,12,"@am-gym.at")</f>
        <v>mahalia.alisia@am-gym.at</v>
      </c>
    </row>
    <row r="45" spans="1:13" x14ac:dyDescent="0.3">
      <c r="A45">
        <v>1043</v>
      </c>
      <c r="B45" s="1" t="s">
        <v>134</v>
      </c>
      <c r="C45" s="1" t="s">
        <v>135</v>
      </c>
      <c r="D45" s="1" t="s">
        <v>136</v>
      </c>
      <c r="E45">
        <v>16</v>
      </c>
      <c r="F45" s="2">
        <v>0</v>
      </c>
      <c r="G45">
        <v>2</v>
      </c>
      <c r="H45" t="str">
        <f>IF(Personen[[#This Row],[Geschlecht_orig]]=0,"nb",IF(G45=1,"m","w"))</f>
        <v>w</v>
      </c>
      <c r="I45" t="str">
        <f t="shared" si="0"/>
        <v>minderjährig</v>
      </c>
      <c r="J45" t="str">
        <f>VLOOKUP(Personen[[#This Row],[Alter]],Altergruppe!$A$1:$C$7,3,TRUE)</f>
        <v>Jugendliche/r</v>
      </c>
      <c r="K45" s="1" t="str">
        <f>LOWER(Personen[[#This Row],[email]])</f>
        <v>kirbee.ammann@yopmail.com</v>
      </c>
      <c r="L45" s="1" t="str">
        <f>SUBSTITUTE(Personen[[#This Row],[email klein]],"yopmail.com","am-gym.at")</f>
        <v>kirbee.ammann@am-gym.at</v>
      </c>
      <c r="M45" s="1" t="str">
        <f>REPLACE(Personen[[#This Row],[email klein]],LEN(K45)-11,12,"@am-gym.at")</f>
        <v>kirbee.ammann@am-gym.at</v>
      </c>
    </row>
    <row r="46" spans="1:13" x14ac:dyDescent="0.3">
      <c r="A46">
        <v>1044</v>
      </c>
      <c r="B46" s="1" t="s">
        <v>137</v>
      </c>
      <c r="C46" s="1" t="s">
        <v>138</v>
      </c>
      <c r="D46" s="1" t="s">
        <v>139</v>
      </c>
      <c r="E46">
        <v>73</v>
      </c>
      <c r="F46" s="2">
        <v>4807.93</v>
      </c>
      <c r="G46">
        <v>0</v>
      </c>
      <c r="H46" t="str">
        <f>IF(Personen[[#This Row],[Geschlecht_orig]]=0,"nb",IF(G46=1,"m","w"))</f>
        <v>nb</v>
      </c>
      <c r="I46" t="str">
        <f t="shared" si="0"/>
        <v>erwachsen</v>
      </c>
      <c r="J46" t="str">
        <f>VLOOKUP(Personen[[#This Row],[Alter]],Altergruppe!$A$1:$C$7,3,TRUE)</f>
        <v>Pensionist/in</v>
      </c>
      <c r="K46" s="1" t="str">
        <f>LOWER(Personen[[#This Row],[email]])</f>
        <v>lory.bonucci@yopmail.com</v>
      </c>
      <c r="L46" s="1" t="str">
        <f>SUBSTITUTE(Personen[[#This Row],[email klein]],"yopmail.com","am-gym.at")</f>
        <v>lory.bonucci@am-gym.at</v>
      </c>
      <c r="M46" s="1" t="str">
        <f>REPLACE(Personen[[#This Row],[email klein]],LEN(K46)-11,12,"@am-gym.at")</f>
        <v>lory.bonucci@am-gym.at</v>
      </c>
    </row>
    <row r="47" spans="1:13" x14ac:dyDescent="0.3">
      <c r="A47">
        <v>1045</v>
      </c>
      <c r="B47" s="1" t="s">
        <v>140</v>
      </c>
      <c r="C47" s="1" t="s">
        <v>141</v>
      </c>
      <c r="D47" s="1" t="s">
        <v>142</v>
      </c>
      <c r="E47">
        <v>22</v>
      </c>
      <c r="F47" s="2">
        <v>1742.93</v>
      </c>
      <c r="G47">
        <v>2</v>
      </c>
      <c r="H47" t="str">
        <f>IF(Personen[[#This Row],[Geschlecht_orig]]=0,"nb",IF(G47=1,"m","w"))</f>
        <v>w</v>
      </c>
      <c r="I47" t="str">
        <f t="shared" si="0"/>
        <v>erwachsen</v>
      </c>
      <c r="J47" t="str">
        <f>VLOOKUP(Personen[[#This Row],[Alter]],Altergruppe!$A$1:$C$7,3,TRUE)</f>
        <v>Erwachsene/r</v>
      </c>
      <c r="K47" s="1" t="str">
        <f>LOWER(Personen[[#This Row],[email]])</f>
        <v>violet.rooney@yopmail.com</v>
      </c>
      <c r="L47" s="1" t="str">
        <f>SUBSTITUTE(Personen[[#This Row],[email klein]],"yopmail.com","am-gym.at")</f>
        <v>violet.rooney@am-gym.at</v>
      </c>
      <c r="M47" s="1" t="str">
        <f>REPLACE(Personen[[#This Row],[email klein]],LEN(K47)-11,12,"@am-gym.at")</f>
        <v>violet.rooney@am-gym.at</v>
      </c>
    </row>
    <row r="48" spans="1:13" x14ac:dyDescent="0.3">
      <c r="A48">
        <v>1046</v>
      </c>
      <c r="B48" s="1" t="s">
        <v>52</v>
      </c>
      <c r="C48" s="1" t="s">
        <v>143</v>
      </c>
      <c r="D48" s="1" t="s">
        <v>144</v>
      </c>
      <c r="E48">
        <v>78</v>
      </c>
      <c r="F48" s="2">
        <v>553.16</v>
      </c>
      <c r="G48">
        <v>0</v>
      </c>
      <c r="H48" t="str">
        <f>IF(Personen[[#This Row],[Geschlecht_orig]]=0,"nb",IF(G48=1,"m","w"))</f>
        <v>nb</v>
      </c>
      <c r="I48" t="str">
        <f t="shared" si="0"/>
        <v>erwachsen</v>
      </c>
      <c r="J48" t="str">
        <f>VLOOKUP(Personen[[#This Row],[Alter]],Altergruppe!$A$1:$C$7,3,TRUE)</f>
        <v>Pensionist/in</v>
      </c>
      <c r="K48" s="1" t="str">
        <f>LOWER(Personen[[#This Row],[email]])</f>
        <v>codie.taam@yopmail.com</v>
      </c>
      <c r="L48" s="1" t="str">
        <f>SUBSTITUTE(Personen[[#This Row],[email klein]],"yopmail.com","am-gym.at")</f>
        <v>codie.taam@am-gym.at</v>
      </c>
      <c r="M48" s="1" t="str">
        <f>REPLACE(Personen[[#This Row],[email klein]],LEN(K48)-11,12,"@am-gym.at")</f>
        <v>codie.taam@am-gym.at</v>
      </c>
    </row>
    <row r="49" spans="1:13" x14ac:dyDescent="0.3">
      <c r="A49">
        <v>1047</v>
      </c>
      <c r="B49" s="1" t="s">
        <v>145</v>
      </c>
      <c r="C49" s="1" t="s">
        <v>146</v>
      </c>
      <c r="D49" s="1" t="s">
        <v>147</v>
      </c>
      <c r="E49">
        <v>49</v>
      </c>
      <c r="F49" s="2">
        <v>8263.64</v>
      </c>
      <c r="G49">
        <v>1</v>
      </c>
      <c r="H49" t="str">
        <f>IF(Personen[[#This Row],[Geschlecht_orig]]=0,"nb",IF(G49=1,"m","w"))</f>
        <v>m</v>
      </c>
      <c r="I49" t="str">
        <f t="shared" si="0"/>
        <v>erwachsen</v>
      </c>
      <c r="J49" t="str">
        <f>VLOOKUP(Personen[[#This Row],[Alter]],Altergruppe!$A$1:$C$7,3,TRUE)</f>
        <v>Erwachsene/r</v>
      </c>
      <c r="K49" s="1" t="str">
        <f>LOWER(Personen[[#This Row],[email]])</f>
        <v>nadine.phaidra@yopmail.com</v>
      </c>
      <c r="L49" s="1" t="str">
        <f>SUBSTITUTE(Personen[[#This Row],[email klein]],"yopmail.com","am-gym.at")</f>
        <v>nadine.phaidra@am-gym.at</v>
      </c>
      <c r="M49" s="1" t="str">
        <f>REPLACE(Personen[[#This Row],[email klein]],LEN(K49)-11,12,"@am-gym.at")</f>
        <v>nadine.phaidra@am-gym.at</v>
      </c>
    </row>
    <row r="50" spans="1:13" x14ac:dyDescent="0.3">
      <c r="A50">
        <v>1048</v>
      </c>
      <c r="B50" s="1" t="s">
        <v>148</v>
      </c>
      <c r="C50" s="1" t="s">
        <v>149</v>
      </c>
      <c r="D50" s="1" t="s">
        <v>150</v>
      </c>
      <c r="E50">
        <v>52</v>
      </c>
      <c r="F50" s="2">
        <v>9898.89</v>
      </c>
      <c r="G50">
        <v>0</v>
      </c>
      <c r="H50" t="str">
        <f>IF(Personen[[#This Row],[Geschlecht_orig]]=0,"nb",IF(G50=1,"m","w"))</f>
        <v>nb</v>
      </c>
      <c r="I50" t="str">
        <f t="shared" si="0"/>
        <v>erwachsen</v>
      </c>
      <c r="J50" t="str">
        <f>VLOOKUP(Personen[[#This Row],[Alter]],Altergruppe!$A$1:$C$7,3,TRUE)</f>
        <v>Erwachsene/r</v>
      </c>
      <c r="K50" s="1" t="str">
        <f>LOWER(Personen[[#This Row],[email]])</f>
        <v>chere.keily@yopmail.com</v>
      </c>
      <c r="L50" s="1" t="str">
        <f>SUBSTITUTE(Personen[[#This Row],[email klein]],"yopmail.com","am-gym.at")</f>
        <v>chere.keily@am-gym.at</v>
      </c>
      <c r="M50" s="1" t="str">
        <f>REPLACE(Personen[[#This Row],[email klein]],LEN(K50)-11,12,"@am-gym.at")</f>
        <v>chere.keily@am-gym.at</v>
      </c>
    </row>
    <row r="51" spans="1:13" x14ac:dyDescent="0.3">
      <c r="A51">
        <v>1049</v>
      </c>
      <c r="B51" s="1" t="s">
        <v>151</v>
      </c>
      <c r="C51" s="1" t="s">
        <v>152</v>
      </c>
      <c r="D51" s="1" t="s">
        <v>153</v>
      </c>
      <c r="E51">
        <v>50</v>
      </c>
      <c r="F51" s="2">
        <v>6407.14</v>
      </c>
      <c r="G51">
        <v>2</v>
      </c>
      <c r="H51" t="str">
        <f>IF(Personen[[#This Row],[Geschlecht_orig]]=0,"nb",IF(G51=1,"m","w"))</f>
        <v>w</v>
      </c>
      <c r="I51" t="str">
        <f t="shared" si="0"/>
        <v>erwachsen</v>
      </c>
      <c r="J51" t="str">
        <f>VLOOKUP(Personen[[#This Row],[Alter]],Altergruppe!$A$1:$C$7,3,TRUE)</f>
        <v>Erwachsene/r</v>
      </c>
      <c r="K51" s="1" t="str">
        <f>LOWER(Personen[[#This Row],[email]])</f>
        <v>nataline.mike@yopmail.com</v>
      </c>
      <c r="L51" s="1" t="str">
        <f>SUBSTITUTE(Personen[[#This Row],[email klein]],"yopmail.com","am-gym.at")</f>
        <v>nataline.mike@am-gym.at</v>
      </c>
      <c r="M51" s="1" t="str">
        <f>REPLACE(Personen[[#This Row],[email klein]],LEN(K51)-11,12,"@am-gym.at")</f>
        <v>nataline.mike@am-gym.at</v>
      </c>
    </row>
    <row r="52" spans="1:13" x14ac:dyDescent="0.3">
      <c r="A52">
        <v>1050</v>
      </c>
      <c r="B52" s="1" t="s">
        <v>25</v>
      </c>
      <c r="C52" s="1" t="s">
        <v>154</v>
      </c>
      <c r="D52" s="1" t="s">
        <v>155</v>
      </c>
      <c r="E52">
        <v>7</v>
      </c>
      <c r="F52" s="2">
        <v>0</v>
      </c>
      <c r="G52">
        <v>0</v>
      </c>
      <c r="H52" t="str">
        <f>IF(Personen[[#This Row],[Geschlecht_orig]]=0,"nb",IF(G52=1,"m","w"))</f>
        <v>nb</v>
      </c>
      <c r="I52" t="str">
        <f t="shared" si="0"/>
        <v>unmündig</v>
      </c>
      <c r="J52" t="str">
        <f>VLOOKUP(Personen[[#This Row],[Alter]],Altergruppe!$A$1:$C$7,3,TRUE)</f>
        <v>Kind</v>
      </c>
      <c r="K52" s="1" t="str">
        <f>LOWER(Personen[[#This Row],[email]])</f>
        <v>minda.alwin@yopmail.com</v>
      </c>
      <c r="L52" s="1" t="str">
        <f>SUBSTITUTE(Personen[[#This Row],[email klein]],"yopmail.com","am-gym.at")</f>
        <v>minda.alwin@am-gym.at</v>
      </c>
      <c r="M52" s="1" t="str">
        <f>REPLACE(Personen[[#This Row],[email klein]],LEN(K52)-11,12,"@am-gym.at")</f>
        <v>minda.alwin@am-gym.at</v>
      </c>
    </row>
    <row r="53" spans="1:13" x14ac:dyDescent="0.3">
      <c r="A53">
        <v>1051</v>
      </c>
      <c r="B53" s="1" t="s">
        <v>37</v>
      </c>
      <c r="C53" s="1" t="s">
        <v>156</v>
      </c>
      <c r="D53" s="1" t="s">
        <v>157</v>
      </c>
      <c r="E53">
        <v>92</v>
      </c>
      <c r="F53" s="2">
        <v>5298.64</v>
      </c>
      <c r="G53">
        <v>1</v>
      </c>
      <c r="H53" t="str">
        <f>IF(Personen[[#This Row],[Geschlecht_orig]]=0,"nb",IF(G53=1,"m","w"))</f>
        <v>m</v>
      </c>
      <c r="I53" t="str">
        <f t="shared" si="0"/>
        <v>erwachsen</v>
      </c>
      <c r="J53" t="str">
        <f>VLOOKUP(Personen[[#This Row],[Alter]],Altergruppe!$A$1:$C$7,3,TRUE)</f>
        <v>Pensionist/in</v>
      </c>
      <c r="K53" s="1" t="str">
        <f>LOWER(Personen[[#This Row],[email]])</f>
        <v>kerrin.kannry@yopmail.com</v>
      </c>
      <c r="L53" s="1" t="str">
        <f>SUBSTITUTE(Personen[[#This Row],[email klein]],"yopmail.com","am-gym.at")</f>
        <v>kerrin.kannry@am-gym.at</v>
      </c>
      <c r="M53" s="1" t="str">
        <f>REPLACE(Personen[[#This Row],[email klein]],LEN(K53)-11,12,"@am-gym.at")</f>
        <v>kerrin.kannry@am-gym.at</v>
      </c>
    </row>
    <row r="54" spans="1:13" x14ac:dyDescent="0.3">
      <c r="A54">
        <v>1052</v>
      </c>
      <c r="B54" s="1" t="s">
        <v>158</v>
      </c>
      <c r="C54" s="1" t="s">
        <v>89</v>
      </c>
      <c r="D54" s="1" t="s">
        <v>159</v>
      </c>
      <c r="E54">
        <v>55</v>
      </c>
      <c r="F54" s="2">
        <v>785.47</v>
      </c>
      <c r="G54">
        <v>1</v>
      </c>
      <c r="H54" t="str">
        <f>IF(Personen[[#This Row],[Geschlecht_orig]]=0,"nb",IF(G54=1,"m","w"))</f>
        <v>m</v>
      </c>
      <c r="I54" t="str">
        <f t="shared" si="0"/>
        <v>erwachsen</v>
      </c>
      <c r="J54" t="str">
        <f>VLOOKUP(Personen[[#This Row],[Alter]],Altergruppe!$A$1:$C$7,3,TRUE)</f>
        <v>Erwachsene/r</v>
      </c>
      <c r="K54" s="1" t="str">
        <f>LOWER(Personen[[#This Row],[email]])</f>
        <v>alyda.hylan@yopmail.com</v>
      </c>
      <c r="L54" s="1" t="str">
        <f>SUBSTITUTE(Personen[[#This Row],[email klein]],"yopmail.com","am-gym.at")</f>
        <v>alyda.hylan@am-gym.at</v>
      </c>
      <c r="M54" s="1" t="str">
        <f>REPLACE(Personen[[#This Row],[email klein]],LEN(K54)-11,12,"@am-gym.at")</f>
        <v>alyda.hylan@am-gym.at</v>
      </c>
    </row>
    <row r="55" spans="1:13" x14ac:dyDescent="0.3">
      <c r="A55">
        <v>1053</v>
      </c>
      <c r="B55" s="1" t="s">
        <v>160</v>
      </c>
      <c r="C55" s="1" t="s">
        <v>161</v>
      </c>
      <c r="D55" s="1" t="s">
        <v>162</v>
      </c>
      <c r="E55">
        <v>59</v>
      </c>
      <c r="F55" s="2">
        <v>214.68</v>
      </c>
      <c r="G55">
        <v>1</v>
      </c>
      <c r="H55" t="str">
        <f>IF(Personen[[#This Row],[Geschlecht_orig]]=0,"nb",IF(G55=1,"m","w"))</f>
        <v>m</v>
      </c>
      <c r="I55" t="str">
        <f t="shared" si="0"/>
        <v>erwachsen</v>
      </c>
      <c r="J55" t="str">
        <f>VLOOKUP(Personen[[#This Row],[Alter]],Altergruppe!$A$1:$C$7,3,TRUE)</f>
        <v>Erwachsene/r</v>
      </c>
      <c r="K55" s="1" t="str">
        <f>LOWER(Personen[[#This Row],[email]])</f>
        <v>jerry.stilwell@yopmail.com</v>
      </c>
      <c r="L55" s="1" t="str">
        <f>SUBSTITUTE(Personen[[#This Row],[email klein]],"yopmail.com","am-gym.at")</f>
        <v>jerry.stilwell@am-gym.at</v>
      </c>
      <c r="M55" s="1" t="str">
        <f>REPLACE(Personen[[#This Row],[email klein]],LEN(K55)-11,12,"@am-gym.at")</f>
        <v>jerry.stilwell@am-gym.at</v>
      </c>
    </row>
    <row r="56" spans="1:13" x14ac:dyDescent="0.3">
      <c r="A56">
        <v>1054</v>
      </c>
      <c r="B56" s="1" t="s">
        <v>163</v>
      </c>
      <c r="C56" s="1" t="s">
        <v>164</v>
      </c>
      <c r="D56" s="1" t="s">
        <v>165</v>
      </c>
      <c r="E56">
        <v>66</v>
      </c>
      <c r="F56" s="2">
        <v>6313.18</v>
      </c>
      <c r="G56">
        <v>2</v>
      </c>
      <c r="H56" t="str">
        <f>IF(Personen[[#This Row],[Geschlecht_orig]]=0,"nb",IF(G56=1,"m","w"))</f>
        <v>w</v>
      </c>
      <c r="I56" t="str">
        <f t="shared" si="0"/>
        <v>erwachsen</v>
      </c>
      <c r="J56" t="str">
        <f>VLOOKUP(Personen[[#This Row],[Alter]],Altergruppe!$A$1:$C$7,3,TRUE)</f>
        <v>Pensionist/in</v>
      </c>
      <c r="K56" s="1" t="str">
        <f>LOWER(Personen[[#This Row],[email]])</f>
        <v>melodie.atcliffe@yopmail.com</v>
      </c>
      <c r="L56" s="1" t="str">
        <f>SUBSTITUTE(Personen[[#This Row],[email klein]],"yopmail.com","am-gym.at")</f>
        <v>melodie.atcliffe@am-gym.at</v>
      </c>
      <c r="M56" s="1" t="str">
        <f>REPLACE(Personen[[#This Row],[email klein]],LEN(K56)-11,12,"@am-gym.at")</f>
        <v>melodie.atcliffe@am-gym.at</v>
      </c>
    </row>
    <row r="57" spans="1:13" x14ac:dyDescent="0.3">
      <c r="A57">
        <v>1055</v>
      </c>
      <c r="B57" s="1" t="s">
        <v>166</v>
      </c>
      <c r="C57" s="1" t="s">
        <v>167</v>
      </c>
      <c r="D57" s="1" t="s">
        <v>168</v>
      </c>
      <c r="E57">
        <v>98</v>
      </c>
      <c r="F57" s="2">
        <v>783.37</v>
      </c>
      <c r="G57">
        <v>2</v>
      </c>
      <c r="H57" t="str">
        <f>IF(Personen[[#This Row],[Geschlecht_orig]]=0,"nb",IF(G57=1,"m","w"))</f>
        <v>w</v>
      </c>
      <c r="I57" t="str">
        <f t="shared" si="0"/>
        <v>erwachsen</v>
      </c>
      <c r="J57" t="str">
        <f>VLOOKUP(Personen[[#This Row],[Alter]],Altergruppe!$A$1:$C$7,3,TRUE)</f>
        <v>Pensionist/in</v>
      </c>
      <c r="K57" s="1" t="str">
        <f>LOWER(Personen[[#This Row],[email]])</f>
        <v>gusty.creamer@yopmail.com</v>
      </c>
      <c r="L57" s="1" t="str">
        <f>SUBSTITUTE(Personen[[#This Row],[email klein]],"yopmail.com","am-gym.at")</f>
        <v>gusty.creamer@am-gym.at</v>
      </c>
      <c r="M57" s="1" t="str">
        <f>REPLACE(Personen[[#This Row],[email klein]],LEN(K57)-11,12,"@am-gym.at")</f>
        <v>gusty.creamer@am-gym.at</v>
      </c>
    </row>
    <row r="58" spans="1:13" x14ac:dyDescent="0.3">
      <c r="A58">
        <v>1056</v>
      </c>
      <c r="B58" s="1" t="s">
        <v>169</v>
      </c>
      <c r="C58" s="1" t="s">
        <v>170</v>
      </c>
      <c r="D58" s="1" t="s">
        <v>171</v>
      </c>
      <c r="E58">
        <v>28</v>
      </c>
      <c r="F58" s="2">
        <v>484.23</v>
      </c>
      <c r="G58">
        <v>2</v>
      </c>
      <c r="H58" t="str">
        <f>IF(Personen[[#This Row],[Geschlecht_orig]]=0,"nb",IF(G58=1,"m","w"))</f>
        <v>w</v>
      </c>
      <c r="I58" t="str">
        <f t="shared" si="0"/>
        <v>erwachsen</v>
      </c>
      <c r="J58" t="str">
        <f>VLOOKUP(Personen[[#This Row],[Alter]],Altergruppe!$A$1:$C$7,3,TRUE)</f>
        <v>Erwachsene/r</v>
      </c>
      <c r="K58" s="1" t="str">
        <f>LOWER(Personen[[#This Row],[email]])</f>
        <v>marleah.ethban@yopmail.com</v>
      </c>
      <c r="L58" s="1" t="str">
        <f>SUBSTITUTE(Personen[[#This Row],[email klein]],"yopmail.com","am-gym.at")</f>
        <v>marleah.ethban@am-gym.at</v>
      </c>
      <c r="M58" s="1" t="str">
        <f>REPLACE(Personen[[#This Row],[email klein]],LEN(K58)-11,12,"@am-gym.at")</f>
        <v>marleah.ethban@am-gym.at</v>
      </c>
    </row>
    <row r="59" spans="1:13" x14ac:dyDescent="0.3">
      <c r="A59">
        <v>1057</v>
      </c>
      <c r="B59" s="1" t="s">
        <v>107</v>
      </c>
      <c r="C59" s="1" t="s">
        <v>172</v>
      </c>
      <c r="D59" s="1" t="s">
        <v>173</v>
      </c>
      <c r="E59">
        <v>33</v>
      </c>
      <c r="F59" s="2">
        <v>94.86</v>
      </c>
      <c r="G59">
        <v>0</v>
      </c>
      <c r="H59" t="str">
        <f>IF(Personen[[#This Row],[Geschlecht_orig]]=0,"nb",IF(G59=1,"m","w"))</f>
        <v>nb</v>
      </c>
      <c r="I59" t="str">
        <f t="shared" si="0"/>
        <v>erwachsen</v>
      </c>
      <c r="J59" t="str">
        <f>VLOOKUP(Personen[[#This Row],[Alter]],Altergruppe!$A$1:$C$7,3,TRUE)</f>
        <v>Erwachsene/r</v>
      </c>
      <c r="K59" s="1" t="str">
        <f>LOWER(Personen[[#This Row],[email]])</f>
        <v>donetta.halla@yopmail.com</v>
      </c>
      <c r="L59" s="1" t="str">
        <f>SUBSTITUTE(Personen[[#This Row],[email klein]],"yopmail.com","am-gym.at")</f>
        <v>donetta.halla@am-gym.at</v>
      </c>
      <c r="M59" s="1" t="str">
        <f>REPLACE(Personen[[#This Row],[email klein]],LEN(K59)-11,12,"@am-gym.at")</f>
        <v>donetta.halla@am-gym.at</v>
      </c>
    </row>
    <row r="60" spans="1:13" x14ac:dyDescent="0.3">
      <c r="A60">
        <v>1058</v>
      </c>
      <c r="B60" s="1" t="s">
        <v>174</v>
      </c>
      <c r="C60" s="1" t="s">
        <v>175</v>
      </c>
      <c r="D60" s="1" t="s">
        <v>176</v>
      </c>
      <c r="E60">
        <v>71</v>
      </c>
      <c r="F60" s="2">
        <v>7581.59</v>
      </c>
      <c r="G60">
        <v>1</v>
      </c>
      <c r="H60" t="str">
        <f>IF(Personen[[#This Row],[Geschlecht_orig]]=0,"nb",IF(G60=1,"m","w"))</f>
        <v>m</v>
      </c>
      <c r="I60" t="str">
        <f t="shared" si="0"/>
        <v>erwachsen</v>
      </c>
      <c r="J60" t="str">
        <f>VLOOKUP(Personen[[#This Row],[Alter]],Altergruppe!$A$1:$C$7,3,TRUE)</f>
        <v>Pensionist/in</v>
      </c>
      <c r="K60" s="1" t="str">
        <f>LOWER(Personen[[#This Row],[email]])</f>
        <v>gusella.toffic@yopmail.com</v>
      </c>
      <c r="L60" s="1" t="str">
        <f>SUBSTITUTE(Personen[[#This Row],[email klein]],"yopmail.com","am-gym.at")</f>
        <v>gusella.toffic@am-gym.at</v>
      </c>
      <c r="M60" s="1" t="str">
        <f>REPLACE(Personen[[#This Row],[email klein]],LEN(K60)-11,12,"@am-gym.at")</f>
        <v>gusella.toffic@am-gym.at</v>
      </c>
    </row>
    <row r="61" spans="1:13" x14ac:dyDescent="0.3">
      <c r="A61">
        <v>1059</v>
      </c>
      <c r="B61" s="1" t="s">
        <v>177</v>
      </c>
      <c r="C61" s="1" t="s">
        <v>178</v>
      </c>
      <c r="D61" s="1" t="s">
        <v>179</v>
      </c>
      <c r="E61">
        <v>33</v>
      </c>
      <c r="F61" s="2">
        <v>7357.07</v>
      </c>
      <c r="G61">
        <v>2</v>
      </c>
      <c r="H61" t="str">
        <f>IF(Personen[[#This Row],[Geschlecht_orig]]=0,"nb",IF(G61=1,"m","w"))</f>
        <v>w</v>
      </c>
      <c r="I61" t="str">
        <f t="shared" si="0"/>
        <v>erwachsen</v>
      </c>
      <c r="J61" t="str">
        <f>VLOOKUP(Personen[[#This Row],[Alter]],Altergruppe!$A$1:$C$7,3,TRUE)</f>
        <v>Erwachsene/r</v>
      </c>
      <c r="K61" s="1" t="str">
        <f>LOWER(Personen[[#This Row],[email]])</f>
        <v>jenda.buffum@yopmail.com</v>
      </c>
      <c r="L61" s="1" t="str">
        <f>SUBSTITUTE(Personen[[#This Row],[email klein]],"yopmail.com","am-gym.at")</f>
        <v>jenda.buffum@am-gym.at</v>
      </c>
      <c r="M61" s="1" t="str">
        <f>REPLACE(Personen[[#This Row],[email klein]],LEN(K61)-11,12,"@am-gym.at")</f>
        <v>jenda.buffum@am-gym.at</v>
      </c>
    </row>
    <row r="62" spans="1:13" x14ac:dyDescent="0.3">
      <c r="A62">
        <v>1060</v>
      </c>
      <c r="B62" s="1" t="s">
        <v>180</v>
      </c>
      <c r="C62" s="1" t="s">
        <v>181</v>
      </c>
      <c r="D62" s="1" t="s">
        <v>182</v>
      </c>
      <c r="E62">
        <v>63</v>
      </c>
      <c r="F62" s="2">
        <v>3655.33</v>
      </c>
      <c r="G62">
        <v>2</v>
      </c>
      <c r="H62" t="str">
        <f>IF(Personen[[#This Row],[Geschlecht_orig]]=0,"nb",IF(G62=1,"m","w"))</f>
        <v>w</v>
      </c>
      <c r="I62" t="str">
        <f t="shared" si="0"/>
        <v>erwachsen</v>
      </c>
      <c r="J62" t="str">
        <f>VLOOKUP(Personen[[#This Row],[Alter]],Altergruppe!$A$1:$C$7,3,TRUE)</f>
        <v>Erwachsene/r</v>
      </c>
      <c r="K62" s="1" t="str">
        <f>LOWER(Personen[[#This Row],[email]])</f>
        <v>karly.kesley@yopmail.com</v>
      </c>
      <c r="L62" s="1" t="str">
        <f>SUBSTITUTE(Personen[[#This Row],[email klein]],"yopmail.com","am-gym.at")</f>
        <v>karly.kesley@am-gym.at</v>
      </c>
      <c r="M62" s="1" t="str">
        <f>REPLACE(Personen[[#This Row],[email klein]],LEN(K62)-11,12,"@am-gym.at")</f>
        <v>karly.kesley@am-gym.at</v>
      </c>
    </row>
    <row r="63" spans="1:13" x14ac:dyDescent="0.3">
      <c r="A63">
        <v>1061</v>
      </c>
      <c r="B63" s="1" t="s">
        <v>183</v>
      </c>
      <c r="C63" s="1" t="s">
        <v>184</v>
      </c>
      <c r="D63" s="1" t="s">
        <v>185</v>
      </c>
      <c r="E63">
        <v>21</v>
      </c>
      <c r="F63" s="2">
        <v>1247.6600000000001</v>
      </c>
      <c r="G63">
        <v>1</v>
      </c>
      <c r="H63" t="str">
        <f>IF(Personen[[#This Row],[Geschlecht_orig]]=0,"nb",IF(G63=1,"m","w"))</f>
        <v>m</v>
      </c>
      <c r="I63" t="str">
        <f t="shared" si="0"/>
        <v>erwachsen</v>
      </c>
      <c r="J63" t="str">
        <f>VLOOKUP(Personen[[#This Row],[Alter]],Altergruppe!$A$1:$C$7,3,TRUE)</f>
        <v>Erwachsene/r</v>
      </c>
      <c r="K63" s="1" t="str">
        <f>LOWER(Personen[[#This Row],[email]])</f>
        <v>winny.tound@yopmail.com</v>
      </c>
      <c r="L63" s="1" t="str">
        <f>SUBSTITUTE(Personen[[#This Row],[email klein]],"yopmail.com","am-gym.at")</f>
        <v>winny.tound@am-gym.at</v>
      </c>
      <c r="M63" s="1" t="str">
        <f>REPLACE(Personen[[#This Row],[email klein]],LEN(K63)-11,12,"@am-gym.at")</f>
        <v>winny.tound@am-gym.at</v>
      </c>
    </row>
    <row r="64" spans="1:13" x14ac:dyDescent="0.3">
      <c r="A64">
        <v>1062</v>
      </c>
      <c r="B64" s="1" t="s">
        <v>10</v>
      </c>
      <c r="C64" s="1" t="s">
        <v>186</v>
      </c>
      <c r="D64" s="1" t="s">
        <v>187</v>
      </c>
      <c r="E64">
        <v>4</v>
      </c>
      <c r="F64" s="2">
        <v>0</v>
      </c>
      <c r="G64">
        <v>2</v>
      </c>
      <c r="H64" t="str">
        <f>IF(Personen[[#This Row],[Geschlecht_orig]]=0,"nb",IF(G64=1,"m","w"))</f>
        <v>w</v>
      </c>
      <c r="I64" t="str">
        <f t="shared" si="0"/>
        <v>unmündig</v>
      </c>
      <c r="J64" t="str">
        <f>VLOOKUP(Personen[[#This Row],[Alter]],Altergruppe!$A$1:$C$7,3,TRUE)</f>
        <v>Kleinkind</v>
      </c>
      <c r="K64" s="1" t="str">
        <f>LOWER(Personen[[#This Row],[email]])</f>
        <v>june.zachary@yopmail.com</v>
      </c>
      <c r="L64" s="1" t="str">
        <f>SUBSTITUTE(Personen[[#This Row],[email klein]],"yopmail.com","am-gym.at")</f>
        <v>june.zachary@am-gym.at</v>
      </c>
      <c r="M64" s="1" t="str">
        <f>REPLACE(Personen[[#This Row],[email klein]],LEN(K64)-11,12,"@am-gym.at")</f>
        <v>june.zachary@am-gym.at</v>
      </c>
    </row>
    <row r="65" spans="1:13" x14ac:dyDescent="0.3">
      <c r="A65">
        <v>1063</v>
      </c>
      <c r="B65" s="1" t="s">
        <v>188</v>
      </c>
      <c r="C65" s="1" t="s">
        <v>189</v>
      </c>
      <c r="D65" s="1" t="s">
        <v>190</v>
      </c>
      <c r="E65">
        <v>45</v>
      </c>
      <c r="F65" s="2">
        <v>2323.0500000000002</v>
      </c>
      <c r="G65">
        <v>1</v>
      </c>
      <c r="H65" t="str">
        <f>IF(Personen[[#This Row],[Geschlecht_orig]]=0,"nb",IF(G65=1,"m","w"))</f>
        <v>m</v>
      </c>
      <c r="I65" t="str">
        <f t="shared" si="0"/>
        <v>erwachsen</v>
      </c>
      <c r="J65" t="str">
        <f>VLOOKUP(Personen[[#This Row],[Alter]],Altergruppe!$A$1:$C$7,3,TRUE)</f>
        <v>Erwachsene/r</v>
      </c>
      <c r="K65" s="1" t="str">
        <f>LOWER(Personen[[#This Row],[email]])</f>
        <v>jorry.redmond@yopmail.com</v>
      </c>
      <c r="L65" s="1" t="str">
        <f>SUBSTITUTE(Personen[[#This Row],[email klein]],"yopmail.com","am-gym.at")</f>
        <v>jorry.redmond@am-gym.at</v>
      </c>
      <c r="M65" s="1" t="str">
        <f>REPLACE(Personen[[#This Row],[email klein]],LEN(K65)-11,12,"@am-gym.at")</f>
        <v>jorry.redmond@am-gym.at</v>
      </c>
    </row>
    <row r="66" spans="1:13" x14ac:dyDescent="0.3">
      <c r="A66">
        <v>1064</v>
      </c>
      <c r="B66" s="1" t="s">
        <v>191</v>
      </c>
      <c r="C66" s="1" t="s">
        <v>192</v>
      </c>
      <c r="D66" s="1" t="s">
        <v>193</v>
      </c>
      <c r="E66">
        <v>18</v>
      </c>
      <c r="F66" s="2">
        <v>5003.13</v>
      </c>
      <c r="G66">
        <v>1</v>
      </c>
      <c r="H66" t="str">
        <f>IF(Personen[[#This Row],[Geschlecht_orig]]=0,"nb",IF(G66=1,"m","w"))</f>
        <v>m</v>
      </c>
      <c r="I66" t="str">
        <f t="shared" ref="I66:I129" si="1">IF(E66&lt;14,"unmündig",IF(E66&lt;18,"minderjährig","erwachsen"))</f>
        <v>erwachsen</v>
      </c>
      <c r="J66" t="str">
        <f>VLOOKUP(Personen[[#This Row],[Alter]],Altergruppe!$A$1:$C$7,3,TRUE)</f>
        <v>Erwachsene/r</v>
      </c>
      <c r="K66" s="1" t="str">
        <f>LOWER(Personen[[#This Row],[email]])</f>
        <v>bertine.stover@yopmail.com</v>
      </c>
      <c r="L66" s="1" t="str">
        <f>SUBSTITUTE(Personen[[#This Row],[email klein]],"yopmail.com","am-gym.at")</f>
        <v>bertine.stover@am-gym.at</v>
      </c>
      <c r="M66" s="1" t="str">
        <f>REPLACE(Personen[[#This Row],[email klein]],LEN(K66)-11,12,"@am-gym.at")</f>
        <v>bertine.stover@am-gym.at</v>
      </c>
    </row>
    <row r="67" spans="1:13" x14ac:dyDescent="0.3">
      <c r="A67">
        <v>1065</v>
      </c>
      <c r="B67" s="1" t="s">
        <v>194</v>
      </c>
      <c r="C67" s="1" t="s">
        <v>195</v>
      </c>
      <c r="D67" s="1" t="s">
        <v>196</v>
      </c>
      <c r="E67">
        <v>92</v>
      </c>
      <c r="F67" s="2">
        <v>9616.75</v>
      </c>
      <c r="G67">
        <v>1</v>
      </c>
      <c r="H67" t="str">
        <f>IF(Personen[[#This Row],[Geschlecht_orig]]=0,"nb",IF(G67=1,"m","w"))</f>
        <v>m</v>
      </c>
      <c r="I67" t="str">
        <f t="shared" si="1"/>
        <v>erwachsen</v>
      </c>
      <c r="J67" t="str">
        <f>VLOOKUP(Personen[[#This Row],[Alter]],Altergruppe!$A$1:$C$7,3,TRUE)</f>
        <v>Pensionist/in</v>
      </c>
      <c r="K67" s="1" t="str">
        <f>LOWER(Personen[[#This Row],[email]])</f>
        <v>miquela.harned@yopmail.com</v>
      </c>
      <c r="L67" s="1" t="str">
        <f>SUBSTITUTE(Personen[[#This Row],[email klein]],"yopmail.com","am-gym.at")</f>
        <v>miquela.harned@am-gym.at</v>
      </c>
      <c r="M67" s="1" t="str">
        <f>REPLACE(Personen[[#This Row],[email klein]],LEN(K67)-11,12,"@am-gym.at")</f>
        <v>miquela.harned@am-gym.at</v>
      </c>
    </row>
    <row r="68" spans="1:13" x14ac:dyDescent="0.3">
      <c r="A68">
        <v>1066</v>
      </c>
      <c r="B68" s="1" t="s">
        <v>197</v>
      </c>
      <c r="C68" s="1" t="s">
        <v>198</v>
      </c>
      <c r="D68" s="1" t="s">
        <v>199</v>
      </c>
      <c r="E68">
        <v>22</v>
      </c>
      <c r="F68" s="2">
        <v>8829.69</v>
      </c>
      <c r="G68">
        <v>2</v>
      </c>
      <c r="H68" t="str">
        <f>IF(Personen[[#This Row],[Geschlecht_orig]]=0,"nb",IF(G68=1,"m","w"))</f>
        <v>w</v>
      </c>
      <c r="I68" t="str">
        <f t="shared" si="1"/>
        <v>erwachsen</v>
      </c>
      <c r="J68" t="str">
        <f>VLOOKUP(Personen[[#This Row],[Alter]],Altergruppe!$A$1:$C$7,3,TRUE)</f>
        <v>Erwachsene/r</v>
      </c>
      <c r="K68" s="1" t="str">
        <f>LOWER(Personen[[#This Row],[email]])</f>
        <v>iseabal.deegan@yopmail.com</v>
      </c>
      <c r="L68" s="1" t="str">
        <f>SUBSTITUTE(Personen[[#This Row],[email klein]],"yopmail.com","am-gym.at")</f>
        <v>iseabal.deegan@am-gym.at</v>
      </c>
      <c r="M68" s="1" t="str">
        <f>REPLACE(Personen[[#This Row],[email klein]],LEN(K68)-11,12,"@am-gym.at")</f>
        <v>iseabal.deegan@am-gym.at</v>
      </c>
    </row>
    <row r="69" spans="1:13" x14ac:dyDescent="0.3">
      <c r="A69">
        <v>1067</v>
      </c>
      <c r="B69" s="1" t="s">
        <v>200</v>
      </c>
      <c r="C69" s="1" t="s">
        <v>201</v>
      </c>
      <c r="D69" s="1" t="s">
        <v>202</v>
      </c>
      <c r="E69">
        <v>50</v>
      </c>
      <c r="F69" s="2">
        <v>4804.4399999999996</v>
      </c>
      <c r="G69">
        <v>1</v>
      </c>
      <c r="H69" t="str">
        <f>IF(Personen[[#This Row],[Geschlecht_orig]]=0,"nb",IF(G69=1,"m","w"))</f>
        <v>m</v>
      </c>
      <c r="I69" t="str">
        <f t="shared" si="1"/>
        <v>erwachsen</v>
      </c>
      <c r="J69" t="str">
        <f>VLOOKUP(Personen[[#This Row],[Alter]],Altergruppe!$A$1:$C$7,3,TRUE)</f>
        <v>Erwachsene/r</v>
      </c>
      <c r="K69" s="1" t="str">
        <f>LOWER(Personen[[#This Row],[email]])</f>
        <v>hayley.septima@yopmail.com</v>
      </c>
      <c r="L69" s="1" t="str">
        <f>SUBSTITUTE(Personen[[#This Row],[email klein]],"yopmail.com","am-gym.at")</f>
        <v>hayley.septima@am-gym.at</v>
      </c>
      <c r="M69" s="1" t="str">
        <f>REPLACE(Personen[[#This Row],[email klein]],LEN(K69)-11,12,"@am-gym.at")</f>
        <v>hayley.septima@am-gym.at</v>
      </c>
    </row>
    <row r="70" spans="1:13" x14ac:dyDescent="0.3">
      <c r="A70">
        <v>1068</v>
      </c>
      <c r="B70" s="1" t="s">
        <v>13</v>
      </c>
      <c r="C70" s="1" t="s">
        <v>203</v>
      </c>
      <c r="D70" s="1" t="s">
        <v>204</v>
      </c>
      <c r="E70">
        <v>90</v>
      </c>
      <c r="F70" s="2">
        <v>5555.51</v>
      </c>
      <c r="G70">
        <v>1</v>
      </c>
      <c r="H70" t="str">
        <f>IF(Personen[[#This Row],[Geschlecht_orig]]=0,"nb",IF(G70=1,"m","w"))</f>
        <v>m</v>
      </c>
      <c r="I70" t="str">
        <f t="shared" si="1"/>
        <v>erwachsen</v>
      </c>
      <c r="J70" t="str">
        <f>VLOOKUP(Personen[[#This Row],[Alter]],Altergruppe!$A$1:$C$7,3,TRUE)</f>
        <v>Pensionist/in</v>
      </c>
      <c r="K70" s="1" t="str">
        <f>LOWER(Personen[[#This Row],[email]])</f>
        <v>shaylyn.mendez@yopmail.com</v>
      </c>
      <c r="L70" s="1" t="str">
        <f>SUBSTITUTE(Personen[[#This Row],[email klein]],"yopmail.com","am-gym.at")</f>
        <v>shaylyn.mendez@am-gym.at</v>
      </c>
      <c r="M70" s="1" t="str">
        <f>REPLACE(Personen[[#This Row],[email klein]],LEN(K70)-11,12,"@am-gym.at")</f>
        <v>shaylyn.mendez@am-gym.at</v>
      </c>
    </row>
    <row r="71" spans="1:13" x14ac:dyDescent="0.3">
      <c r="A71">
        <v>1069</v>
      </c>
      <c r="B71" s="1" t="s">
        <v>205</v>
      </c>
      <c r="C71" s="1" t="s">
        <v>206</v>
      </c>
      <c r="D71" s="1" t="s">
        <v>207</v>
      </c>
      <c r="E71">
        <v>41</v>
      </c>
      <c r="F71" s="2">
        <v>2400.2399999999998</v>
      </c>
      <c r="G71">
        <v>1</v>
      </c>
      <c r="H71" t="str">
        <f>IF(Personen[[#This Row],[Geschlecht_orig]]=0,"nb",IF(G71=1,"m","w"))</f>
        <v>m</v>
      </c>
      <c r="I71" t="str">
        <f t="shared" si="1"/>
        <v>erwachsen</v>
      </c>
      <c r="J71" t="str">
        <f>VLOOKUP(Personen[[#This Row],[Alter]],Altergruppe!$A$1:$C$7,3,TRUE)</f>
        <v>Erwachsene/r</v>
      </c>
      <c r="K71" s="1" t="str">
        <f>LOWER(Personen[[#This Row],[email]])</f>
        <v>asia.briney@yopmail.com</v>
      </c>
      <c r="L71" s="1" t="str">
        <f>SUBSTITUTE(Personen[[#This Row],[email klein]],"yopmail.com","am-gym.at")</f>
        <v>asia.briney@am-gym.at</v>
      </c>
      <c r="M71" s="1" t="str">
        <f>REPLACE(Personen[[#This Row],[email klein]],LEN(K71)-11,12,"@am-gym.at")</f>
        <v>asia.briney@am-gym.at</v>
      </c>
    </row>
    <row r="72" spans="1:13" x14ac:dyDescent="0.3">
      <c r="A72">
        <v>1070</v>
      </c>
      <c r="B72" s="1" t="s">
        <v>208</v>
      </c>
      <c r="C72" s="1" t="s">
        <v>209</v>
      </c>
      <c r="D72" s="1" t="s">
        <v>210</v>
      </c>
      <c r="E72">
        <v>6</v>
      </c>
      <c r="F72" s="2">
        <v>0</v>
      </c>
      <c r="G72">
        <v>2</v>
      </c>
      <c r="H72" t="str">
        <f>IF(Personen[[#This Row],[Geschlecht_orig]]=0,"nb",IF(G72=1,"m","w"))</f>
        <v>w</v>
      </c>
      <c r="I72" t="str">
        <f t="shared" si="1"/>
        <v>unmündig</v>
      </c>
      <c r="J72" t="str">
        <f>VLOOKUP(Personen[[#This Row],[Alter]],Altergruppe!$A$1:$C$7,3,TRUE)</f>
        <v>Kleinkind</v>
      </c>
      <c r="K72" s="1" t="str">
        <f>LOWER(Personen[[#This Row],[email]])</f>
        <v>wendi.boehike@yopmail.com</v>
      </c>
      <c r="L72" s="1" t="str">
        <f>SUBSTITUTE(Personen[[#This Row],[email klein]],"yopmail.com","am-gym.at")</f>
        <v>wendi.boehike@am-gym.at</v>
      </c>
      <c r="M72" s="1" t="str">
        <f>REPLACE(Personen[[#This Row],[email klein]],LEN(K72)-11,12,"@am-gym.at")</f>
        <v>wendi.boehike@am-gym.at</v>
      </c>
    </row>
    <row r="73" spans="1:13" x14ac:dyDescent="0.3">
      <c r="A73">
        <v>1071</v>
      </c>
      <c r="B73" s="1" t="s">
        <v>211</v>
      </c>
      <c r="C73" s="1" t="s">
        <v>212</v>
      </c>
      <c r="D73" s="1" t="s">
        <v>213</v>
      </c>
      <c r="E73">
        <v>74</v>
      </c>
      <c r="F73" s="2">
        <v>86.77</v>
      </c>
      <c r="G73">
        <v>2</v>
      </c>
      <c r="H73" t="str">
        <f>IF(Personen[[#This Row],[Geschlecht_orig]]=0,"nb",IF(G73=1,"m","w"))</f>
        <v>w</v>
      </c>
      <c r="I73" t="str">
        <f t="shared" si="1"/>
        <v>erwachsen</v>
      </c>
      <c r="J73" t="str">
        <f>VLOOKUP(Personen[[#This Row],[Alter]],Altergruppe!$A$1:$C$7,3,TRUE)</f>
        <v>Pensionist/in</v>
      </c>
      <c r="K73" s="1" t="str">
        <f>LOWER(Personen[[#This Row],[email]])</f>
        <v>wileen.germann@yopmail.com</v>
      </c>
      <c r="L73" s="1" t="str">
        <f>SUBSTITUTE(Personen[[#This Row],[email klein]],"yopmail.com","am-gym.at")</f>
        <v>wileen.germann@am-gym.at</v>
      </c>
      <c r="M73" s="1" t="str">
        <f>REPLACE(Personen[[#This Row],[email klein]],LEN(K73)-11,12,"@am-gym.at")</f>
        <v>wileen.germann@am-gym.at</v>
      </c>
    </row>
    <row r="74" spans="1:13" x14ac:dyDescent="0.3">
      <c r="A74">
        <v>1072</v>
      </c>
      <c r="B74" s="1" t="s">
        <v>214</v>
      </c>
      <c r="C74" s="1" t="s">
        <v>215</v>
      </c>
      <c r="D74" s="1" t="s">
        <v>216</v>
      </c>
      <c r="E74">
        <v>84</v>
      </c>
      <c r="F74" s="2">
        <v>1891.44</v>
      </c>
      <c r="G74">
        <v>2</v>
      </c>
      <c r="H74" t="str">
        <f>IF(Personen[[#This Row],[Geschlecht_orig]]=0,"nb",IF(G74=1,"m","w"))</f>
        <v>w</v>
      </c>
      <c r="I74" t="str">
        <f t="shared" si="1"/>
        <v>erwachsen</v>
      </c>
      <c r="J74" t="str">
        <f>VLOOKUP(Personen[[#This Row],[Alter]],Altergruppe!$A$1:$C$7,3,TRUE)</f>
        <v>Pensionist/in</v>
      </c>
      <c r="K74" s="1" t="str">
        <f>LOWER(Personen[[#This Row],[email]])</f>
        <v>elvira.thad@yopmail.com</v>
      </c>
      <c r="L74" s="1" t="str">
        <f>SUBSTITUTE(Personen[[#This Row],[email klein]],"yopmail.com","am-gym.at")</f>
        <v>elvira.thad@am-gym.at</v>
      </c>
      <c r="M74" s="1" t="str">
        <f>REPLACE(Personen[[#This Row],[email klein]],LEN(K74)-11,12,"@am-gym.at")</f>
        <v>elvira.thad@am-gym.at</v>
      </c>
    </row>
    <row r="75" spans="1:13" x14ac:dyDescent="0.3">
      <c r="A75">
        <v>1073</v>
      </c>
      <c r="B75" s="1" t="s">
        <v>217</v>
      </c>
      <c r="C75" s="1" t="s">
        <v>218</v>
      </c>
      <c r="D75" s="1" t="s">
        <v>219</v>
      </c>
      <c r="E75">
        <v>85</v>
      </c>
      <c r="F75" s="2">
        <v>507.49</v>
      </c>
      <c r="G75">
        <v>1</v>
      </c>
      <c r="H75" t="str">
        <f>IF(Personen[[#This Row],[Geschlecht_orig]]=0,"nb",IF(G75=1,"m","w"))</f>
        <v>m</v>
      </c>
      <c r="I75" t="str">
        <f t="shared" si="1"/>
        <v>erwachsen</v>
      </c>
      <c r="J75" t="str">
        <f>VLOOKUP(Personen[[#This Row],[Alter]],Altergruppe!$A$1:$C$7,3,TRUE)</f>
        <v>Pensionist/in</v>
      </c>
      <c r="K75" s="1" t="str">
        <f>LOWER(Personen[[#This Row],[email]])</f>
        <v>emilia.romelda@yopmail.com</v>
      </c>
      <c r="L75" s="1" t="str">
        <f>SUBSTITUTE(Personen[[#This Row],[email klein]],"yopmail.com","am-gym.at")</f>
        <v>emilia.romelda@am-gym.at</v>
      </c>
      <c r="M75" s="1" t="str">
        <f>REPLACE(Personen[[#This Row],[email klein]],LEN(K75)-11,12,"@am-gym.at")</f>
        <v>emilia.romelda@am-gym.at</v>
      </c>
    </row>
    <row r="76" spans="1:13" x14ac:dyDescent="0.3">
      <c r="A76">
        <v>1074</v>
      </c>
      <c r="B76" s="1" t="s">
        <v>197</v>
      </c>
      <c r="C76" s="1" t="s">
        <v>220</v>
      </c>
      <c r="D76" s="1" t="s">
        <v>221</v>
      </c>
      <c r="E76">
        <v>62</v>
      </c>
      <c r="F76" s="2">
        <v>1684.31</v>
      </c>
      <c r="G76">
        <v>0</v>
      </c>
      <c r="H76" t="str">
        <f>IF(Personen[[#This Row],[Geschlecht_orig]]=0,"nb",IF(G76=1,"m","w"))</f>
        <v>nb</v>
      </c>
      <c r="I76" t="str">
        <f t="shared" si="1"/>
        <v>erwachsen</v>
      </c>
      <c r="J76" t="str">
        <f>VLOOKUP(Personen[[#This Row],[Alter]],Altergruppe!$A$1:$C$7,3,TRUE)</f>
        <v>Erwachsene/r</v>
      </c>
      <c r="K76" s="1" t="str">
        <f>LOWER(Personen[[#This Row],[email]])</f>
        <v>iseabal.kenwood@yopmail.com</v>
      </c>
      <c r="L76" s="1" t="str">
        <f>SUBSTITUTE(Personen[[#This Row],[email klein]],"yopmail.com","am-gym.at")</f>
        <v>iseabal.kenwood@am-gym.at</v>
      </c>
      <c r="M76" s="1" t="str">
        <f>REPLACE(Personen[[#This Row],[email klein]],LEN(K76)-11,12,"@am-gym.at")</f>
        <v>iseabal.kenwood@am-gym.at</v>
      </c>
    </row>
    <row r="77" spans="1:13" x14ac:dyDescent="0.3">
      <c r="A77">
        <v>1075</v>
      </c>
      <c r="B77" s="1" t="s">
        <v>222</v>
      </c>
      <c r="C77" s="1" t="s">
        <v>223</v>
      </c>
      <c r="D77" s="1" t="s">
        <v>224</v>
      </c>
      <c r="E77">
        <v>89</v>
      </c>
      <c r="F77" s="2">
        <v>5598.15</v>
      </c>
      <c r="G77">
        <v>0</v>
      </c>
      <c r="H77" t="str">
        <f>IF(Personen[[#This Row],[Geschlecht_orig]]=0,"nb",IF(G77=1,"m","w"))</f>
        <v>nb</v>
      </c>
      <c r="I77" t="str">
        <f t="shared" si="1"/>
        <v>erwachsen</v>
      </c>
      <c r="J77" t="str">
        <f>VLOOKUP(Personen[[#This Row],[Alter]],Altergruppe!$A$1:$C$7,3,TRUE)</f>
        <v>Pensionist/in</v>
      </c>
      <c r="K77" s="1" t="str">
        <f>LOWER(Personen[[#This Row],[email]])</f>
        <v>babita.kiersten@yopmail.com</v>
      </c>
      <c r="L77" s="1" t="str">
        <f>SUBSTITUTE(Personen[[#This Row],[email klein]],"yopmail.com","am-gym.at")</f>
        <v>babita.kiersten@am-gym.at</v>
      </c>
      <c r="M77" s="1" t="str">
        <f>REPLACE(Personen[[#This Row],[email klein]],LEN(K77)-11,12,"@am-gym.at")</f>
        <v>babita.kiersten@am-gym.at</v>
      </c>
    </row>
    <row r="78" spans="1:13" x14ac:dyDescent="0.3">
      <c r="A78">
        <v>1076</v>
      </c>
      <c r="B78" s="1" t="s">
        <v>225</v>
      </c>
      <c r="C78" s="1" t="s">
        <v>226</v>
      </c>
      <c r="D78" s="1" t="s">
        <v>227</v>
      </c>
      <c r="E78">
        <v>39</v>
      </c>
      <c r="F78" s="2">
        <v>8045.67</v>
      </c>
      <c r="G78">
        <v>1</v>
      </c>
      <c r="H78" t="str">
        <f>IF(Personen[[#This Row],[Geschlecht_orig]]=0,"nb",IF(G78=1,"m","w"))</f>
        <v>m</v>
      </c>
      <c r="I78" t="str">
        <f t="shared" si="1"/>
        <v>erwachsen</v>
      </c>
      <c r="J78" t="str">
        <f>VLOOKUP(Personen[[#This Row],[Alter]],Altergruppe!$A$1:$C$7,3,TRUE)</f>
        <v>Erwachsene/r</v>
      </c>
      <c r="K78" s="1" t="str">
        <f>LOWER(Personen[[#This Row],[email]])</f>
        <v>penelopa.tufts@yopmail.com</v>
      </c>
      <c r="L78" s="1" t="str">
        <f>SUBSTITUTE(Personen[[#This Row],[email klein]],"yopmail.com","am-gym.at")</f>
        <v>penelopa.tufts@am-gym.at</v>
      </c>
      <c r="M78" s="1" t="str">
        <f>REPLACE(Personen[[#This Row],[email klein]],LEN(K78)-11,12,"@am-gym.at")</f>
        <v>penelopa.tufts@am-gym.at</v>
      </c>
    </row>
    <row r="79" spans="1:13" x14ac:dyDescent="0.3">
      <c r="A79">
        <v>1077</v>
      </c>
      <c r="B79" s="1" t="s">
        <v>131</v>
      </c>
      <c r="C79" s="1" t="s">
        <v>228</v>
      </c>
      <c r="D79" s="1" t="s">
        <v>229</v>
      </c>
      <c r="E79">
        <v>72</v>
      </c>
      <c r="F79" s="2">
        <v>4510.93</v>
      </c>
      <c r="G79">
        <v>1</v>
      </c>
      <c r="H79" t="str">
        <f>IF(Personen[[#This Row],[Geschlecht_orig]]=0,"nb",IF(G79=1,"m","w"))</f>
        <v>m</v>
      </c>
      <c r="I79" t="str">
        <f t="shared" si="1"/>
        <v>erwachsen</v>
      </c>
      <c r="J79" t="str">
        <f>VLOOKUP(Personen[[#This Row],[Alter]],Altergruppe!$A$1:$C$7,3,TRUE)</f>
        <v>Pensionist/in</v>
      </c>
      <c r="K79" s="1" t="str">
        <f>LOWER(Personen[[#This Row],[email]])</f>
        <v>mahalia.desai@yopmail.com</v>
      </c>
      <c r="L79" s="1" t="str">
        <f>SUBSTITUTE(Personen[[#This Row],[email klein]],"yopmail.com","am-gym.at")</f>
        <v>mahalia.desai@am-gym.at</v>
      </c>
      <c r="M79" s="1" t="str">
        <f>REPLACE(Personen[[#This Row],[email klein]],LEN(K79)-11,12,"@am-gym.at")</f>
        <v>mahalia.desai@am-gym.at</v>
      </c>
    </row>
    <row r="80" spans="1:13" x14ac:dyDescent="0.3">
      <c r="A80">
        <v>1078</v>
      </c>
      <c r="B80" s="1" t="s">
        <v>230</v>
      </c>
      <c r="C80" s="1" t="s">
        <v>231</v>
      </c>
      <c r="D80" s="1" t="s">
        <v>232</v>
      </c>
      <c r="E80">
        <v>53</v>
      </c>
      <c r="F80" s="2">
        <v>4076.49</v>
      </c>
      <c r="G80">
        <v>2</v>
      </c>
      <c r="H80" t="str">
        <f>IF(Personen[[#This Row],[Geschlecht_orig]]=0,"nb",IF(G80=1,"m","w"))</f>
        <v>w</v>
      </c>
      <c r="I80" t="str">
        <f t="shared" si="1"/>
        <v>erwachsen</v>
      </c>
      <c r="J80" t="str">
        <f>VLOOKUP(Personen[[#This Row],[Alter]],Altergruppe!$A$1:$C$7,3,TRUE)</f>
        <v>Erwachsene/r</v>
      </c>
      <c r="K80" s="1" t="str">
        <f>LOWER(Personen[[#This Row],[email]])</f>
        <v>arabel.stelle@yopmail.com</v>
      </c>
      <c r="L80" s="1" t="str">
        <f>SUBSTITUTE(Personen[[#This Row],[email klein]],"yopmail.com","am-gym.at")</f>
        <v>arabel.stelle@am-gym.at</v>
      </c>
      <c r="M80" s="1" t="str">
        <f>REPLACE(Personen[[#This Row],[email klein]],LEN(K80)-11,12,"@am-gym.at")</f>
        <v>arabel.stelle@am-gym.at</v>
      </c>
    </row>
    <row r="81" spans="1:13" x14ac:dyDescent="0.3">
      <c r="A81">
        <v>1079</v>
      </c>
      <c r="B81" s="1" t="s">
        <v>233</v>
      </c>
      <c r="C81" s="1" t="s">
        <v>234</v>
      </c>
      <c r="D81" s="1" t="s">
        <v>235</v>
      </c>
      <c r="E81">
        <v>9</v>
      </c>
      <c r="F81" s="2">
        <v>0</v>
      </c>
      <c r="G81">
        <v>2</v>
      </c>
      <c r="H81" t="str">
        <f>IF(Personen[[#This Row],[Geschlecht_orig]]=0,"nb",IF(G81=1,"m","w"))</f>
        <v>w</v>
      </c>
      <c r="I81" t="str">
        <f t="shared" si="1"/>
        <v>unmündig</v>
      </c>
      <c r="J81" t="str">
        <f>VLOOKUP(Personen[[#This Row],[Alter]],Altergruppe!$A$1:$C$7,3,TRUE)</f>
        <v>Kind</v>
      </c>
      <c r="K81" s="1" t="str">
        <f>LOWER(Personen[[#This Row],[email]])</f>
        <v>rubie.olnee@yopmail.com</v>
      </c>
      <c r="L81" s="1" t="str">
        <f>SUBSTITUTE(Personen[[#This Row],[email klein]],"yopmail.com","am-gym.at")</f>
        <v>rubie.olnee@am-gym.at</v>
      </c>
      <c r="M81" s="1" t="str">
        <f>REPLACE(Personen[[#This Row],[email klein]],LEN(K81)-11,12,"@am-gym.at")</f>
        <v>rubie.olnee@am-gym.at</v>
      </c>
    </row>
    <row r="82" spans="1:13" x14ac:dyDescent="0.3">
      <c r="A82">
        <v>1080</v>
      </c>
      <c r="B82" s="1" t="s">
        <v>236</v>
      </c>
      <c r="C82" s="1" t="s">
        <v>237</v>
      </c>
      <c r="D82" s="1" t="s">
        <v>238</v>
      </c>
      <c r="E82">
        <v>37</v>
      </c>
      <c r="F82" s="2">
        <v>7059.11</v>
      </c>
      <c r="G82">
        <v>2</v>
      </c>
      <c r="H82" t="str">
        <f>IF(Personen[[#This Row],[Geschlecht_orig]]=0,"nb",IF(G82=1,"m","w"))</f>
        <v>w</v>
      </c>
      <c r="I82" t="str">
        <f t="shared" si="1"/>
        <v>erwachsen</v>
      </c>
      <c r="J82" t="str">
        <f>VLOOKUP(Personen[[#This Row],[Alter]],Altergruppe!$A$1:$C$7,3,TRUE)</f>
        <v>Erwachsene/r</v>
      </c>
      <c r="K82" s="1" t="str">
        <f>LOWER(Personen[[#This Row],[email]])</f>
        <v>therine.ezar@yopmail.com</v>
      </c>
      <c r="L82" s="1" t="str">
        <f>SUBSTITUTE(Personen[[#This Row],[email klein]],"yopmail.com","am-gym.at")</f>
        <v>therine.ezar@am-gym.at</v>
      </c>
      <c r="M82" s="1" t="str">
        <f>REPLACE(Personen[[#This Row],[email klein]],LEN(K82)-11,12,"@am-gym.at")</f>
        <v>therine.ezar@am-gym.at</v>
      </c>
    </row>
    <row r="83" spans="1:13" x14ac:dyDescent="0.3">
      <c r="A83">
        <v>1081</v>
      </c>
      <c r="B83" s="1" t="s">
        <v>239</v>
      </c>
      <c r="C83" s="1" t="s">
        <v>240</v>
      </c>
      <c r="D83" s="1" t="s">
        <v>241</v>
      </c>
      <c r="E83">
        <v>90</v>
      </c>
      <c r="F83" s="2">
        <v>556.26</v>
      </c>
      <c r="G83">
        <v>0</v>
      </c>
      <c r="H83" t="str">
        <f>IF(Personen[[#This Row],[Geschlecht_orig]]=0,"nb",IF(G83=1,"m","w"))</f>
        <v>nb</v>
      </c>
      <c r="I83" t="str">
        <f t="shared" si="1"/>
        <v>erwachsen</v>
      </c>
      <c r="J83" t="str">
        <f>VLOOKUP(Personen[[#This Row],[Alter]],Altergruppe!$A$1:$C$7,3,TRUE)</f>
        <v>Pensionist/in</v>
      </c>
      <c r="K83" s="1" t="str">
        <f>LOWER(Personen[[#This Row],[email]])</f>
        <v>genovera.alabaster@yopmail.com</v>
      </c>
      <c r="L83" s="1" t="str">
        <f>SUBSTITUTE(Personen[[#This Row],[email klein]],"yopmail.com","am-gym.at")</f>
        <v>genovera.alabaster@am-gym.at</v>
      </c>
      <c r="M83" s="1" t="str">
        <f>REPLACE(Personen[[#This Row],[email klein]],LEN(K83)-11,12,"@am-gym.at")</f>
        <v>genovera.alabaster@am-gym.at</v>
      </c>
    </row>
    <row r="84" spans="1:13" x14ac:dyDescent="0.3">
      <c r="A84">
        <v>1082</v>
      </c>
      <c r="B84" s="1" t="s">
        <v>22</v>
      </c>
      <c r="C84" s="1" t="s">
        <v>242</v>
      </c>
      <c r="D84" s="1" t="s">
        <v>243</v>
      </c>
      <c r="E84">
        <v>96</v>
      </c>
      <c r="F84" s="2">
        <v>829.09</v>
      </c>
      <c r="G84">
        <v>2</v>
      </c>
      <c r="H84" t="str">
        <f>IF(Personen[[#This Row],[Geschlecht_orig]]=0,"nb",IF(G84=1,"m","w"))</f>
        <v>w</v>
      </c>
      <c r="I84" t="str">
        <f t="shared" si="1"/>
        <v>erwachsen</v>
      </c>
      <c r="J84" t="str">
        <f>VLOOKUP(Personen[[#This Row],[Alter]],Altergruppe!$A$1:$C$7,3,TRUE)</f>
        <v>Pensionist/in</v>
      </c>
      <c r="K84" s="1" t="str">
        <f>LOWER(Personen[[#This Row],[email]])</f>
        <v>correy.douglass@yopmail.com</v>
      </c>
      <c r="L84" s="1" t="str">
        <f>SUBSTITUTE(Personen[[#This Row],[email klein]],"yopmail.com","am-gym.at")</f>
        <v>correy.douglass@am-gym.at</v>
      </c>
      <c r="M84" s="1" t="str">
        <f>REPLACE(Personen[[#This Row],[email klein]],LEN(K84)-11,12,"@am-gym.at")</f>
        <v>correy.douglass@am-gym.at</v>
      </c>
    </row>
    <row r="85" spans="1:13" x14ac:dyDescent="0.3">
      <c r="A85">
        <v>1083</v>
      </c>
      <c r="B85" s="1" t="s">
        <v>244</v>
      </c>
      <c r="C85" s="1" t="s">
        <v>245</v>
      </c>
      <c r="D85" s="1" t="s">
        <v>246</v>
      </c>
      <c r="E85">
        <v>40</v>
      </c>
      <c r="F85" s="2">
        <v>8868.92</v>
      </c>
      <c r="G85">
        <v>1</v>
      </c>
      <c r="H85" t="str">
        <f>IF(Personen[[#This Row],[Geschlecht_orig]]=0,"nb",IF(G85=1,"m","w"))</f>
        <v>m</v>
      </c>
      <c r="I85" t="str">
        <f t="shared" si="1"/>
        <v>erwachsen</v>
      </c>
      <c r="J85" t="str">
        <f>VLOOKUP(Personen[[#This Row],[Alter]],Altergruppe!$A$1:$C$7,3,TRUE)</f>
        <v>Erwachsene/r</v>
      </c>
      <c r="K85" s="1" t="str">
        <f>LOWER(Personen[[#This Row],[email]])</f>
        <v>petronia.oriana@yopmail.com</v>
      </c>
      <c r="L85" s="1" t="str">
        <f>SUBSTITUTE(Personen[[#This Row],[email klein]],"yopmail.com","am-gym.at")</f>
        <v>petronia.oriana@am-gym.at</v>
      </c>
      <c r="M85" s="1" t="str">
        <f>REPLACE(Personen[[#This Row],[email klein]],LEN(K85)-11,12,"@am-gym.at")</f>
        <v>petronia.oriana@am-gym.at</v>
      </c>
    </row>
    <row r="86" spans="1:13" x14ac:dyDescent="0.3">
      <c r="A86">
        <v>1084</v>
      </c>
      <c r="B86" s="1" t="s">
        <v>247</v>
      </c>
      <c r="C86" s="1" t="s">
        <v>248</v>
      </c>
      <c r="D86" s="1" t="s">
        <v>249</v>
      </c>
      <c r="E86">
        <v>90</v>
      </c>
      <c r="F86" s="2">
        <v>2884.61</v>
      </c>
      <c r="G86">
        <v>2</v>
      </c>
      <c r="H86" t="str">
        <f>IF(Personen[[#This Row],[Geschlecht_orig]]=0,"nb",IF(G86=1,"m","w"))</f>
        <v>w</v>
      </c>
      <c r="I86" t="str">
        <f t="shared" si="1"/>
        <v>erwachsen</v>
      </c>
      <c r="J86" t="str">
        <f>VLOOKUP(Personen[[#This Row],[Alter]],Altergruppe!$A$1:$C$7,3,TRUE)</f>
        <v>Pensionist/in</v>
      </c>
      <c r="K86" s="1" t="str">
        <f>LOWER(Personen[[#This Row],[email]])</f>
        <v>rosabelle.roarke@yopmail.com</v>
      </c>
      <c r="L86" s="1" t="str">
        <f>SUBSTITUTE(Personen[[#This Row],[email klein]],"yopmail.com","am-gym.at")</f>
        <v>rosabelle.roarke@am-gym.at</v>
      </c>
      <c r="M86" s="1" t="str">
        <f>REPLACE(Personen[[#This Row],[email klein]],LEN(K86)-11,12,"@am-gym.at")</f>
        <v>rosabelle.roarke@am-gym.at</v>
      </c>
    </row>
    <row r="87" spans="1:13" x14ac:dyDescent="0.3">
      <c r="A87">
        <v>1085</v>
      </c>
      <c r="B87" s="1" t="s">
        <v>250</v>
      </c>
      <c r="C87" s="1" t="s">
        <v>251</v>
      </c>
      <c r="D87" s="1" t="s">
        <v>252</v>
      </c>
      <c r="E87">
        <v>3</v>
      </c>
      <c r="F87" s="2">
        <v>0</v>
      </c>
      <c r="G87">
        <v>1</v>
      </c>
      <c r="H87" t="str">
        <f>IF(Personen[[#This Row],[Geschlecht_orig]]=0,"nb",IF(G87=1,"m","w"))</f>
        <v>m</v>
      </c>
      <c r="I87" t="str">
        <f t="shared" si="1"/>
        <v>unmündig</v>
      </c>
      <c r="J87" t="str">
        <f>VLOOKUP(Personen[[#This Row],[Alter]],Altergruppe!$A$1:$C$7,3,TRUE)</f>
        <v>Baby</v>
      </c>
      <c r="K87" s="1" t="str">
        <f>LOWER(Personen[[#This Row],[email]])</f>
        <v>aeriela.lail@yopmail.com</v>
      </c>
      <c r="L87" s="1" t="str">
        <f>SUBSTITUTE(Personen[[#This Row],[email klein]],"yopmail.com","am-gym.at")</f>
        <v>aeriela.lail@am-gym.at</v>
      </c>
      <c r="M87" s="1" t="str">
        <f>REPLACE(Personen[[#This Row],[email klein]],LEN(K87)-11,12,"@am-gym.at")</f>
        <v>aeriela.lail@am-gym.at</v>
      </c>
    </row>
    <row r="88" spans="1:13" x14ac:dyDescent="0.3">
      <c r="A88">
        <v>1086</v>
      </c>
      <c r="B88" s="1" t="s">
        <v>253</v>
      </c>
      <c r="C88" s="1" t="s">
        <v>254</v>
      </c>
      <c r="D88" s="1" t="s">
        <v>255</v>
      </c>
      <c r="E88">
        <v>79</v>
      </c>
      <c r="F88" s="2">
        <v>9122.27</v>
      </c>
      <c r="G88">
        <v>2</v>
      </c>
      <c r="H88" t="str">
        <f>IF(Personen[[#This Row],[Geschlecht_orig]]=0,"nb",IF(G88=1,"m","w"))</f>
        <v>w</v>
      </c>
      <c r="I88" t="str">
        <f t="shared" si="1"/>
        <v>erwachsen</v>
      </c>
      <c r="J88" t="str">
        <f>VLOOKUP(Personen[[#This Row],[Alter]],Altergruppe!$A$1:$C$7,3,TRUE)</f>
        <v>Pensionist/in</v>
      </c>
      <c r="K88" s="1" t="str">
        <f>LOWER(Personen[[#This Row],[email]])</f>
        <v>edyth.chesna@yopmail.com</v>
      </c>
      <c r="L88" s="1" t="str">
        <f>SUBSTITUTE(Personen[[#This Row],[email klein]],"yopmail.com","am-gym.at")</f>
        <v>edyth.chesna@am-gym.at</v>
      </c>
      <c r="M88" s="1" t="str">
        <f>REPLACE(Personen[[#This Row],[email klein]],LEN(K88)-11,12,"@am-gym.at")</f>
        <v>edyth.chesna@am-gym.at</v>
      </c>
    </row>
    <row r="89" spans="1:13" x14ac:dyDescent="0.3">
      <c r="A89">
        <v>1087</v>
      </c>
      <c r="B89" s="1" t="s">
        <v>256</v>
      </c>
      <c r="C89" s="1" t="s">
        <v>257</v>
      </c>
      <c r="D89" s="1" t="s">
        <v>258</v>
      </c>
      <c r="E89">
        <v>13</v>
      </c>
      <c r="F89" s="2">
        <v>0</v>
      </c>
      <c r="G89">
        <v>2</v>
      </c>
      <c r="H89" t="str">
        <f>IF(Personen[[#This Row],[Geschlecht_orig]]=0,"nb",IF(G89=1,"m","w"))</f>
        <v>w</v>
      </c>
      <c r="I89" t="str">
        <f t="shared" si="1"/>
        <v>unmündig</v>
      </c>
      <c r="J89" t="str">
        <f>VLOOKUP(Personen[[#This Row],[Alter]],Altergruppe!$A$1:$C$7,3,TRUE)</f>
        <v>Kind</v>
      </c>
      <c r="K89" s="1" t="str">
        <f>LOWER(Personen[[#This Row],[email]])</f>
        <v>dulce.emerson@yopmail.com</v>
      </c>
      <c r="L89" s="1" t="str">
        <f>SUBSTITUTE(Personen[[#This Row],[email klein]],"yopmail.com","am-gym.at")</f>
        <v>dulce.emerson@am-gym.at</v>
      </c>
      <c r="M89" s="1" t="str">
        <f>REPLACE(Personen[[#This Row],[email klein]],LEN(K89)-11,12,"@am-gym.at")</f>
        <v>dulce.emerson@am-gym.at</v>
      </c>
    </row>
    <row r="90" spans="1:13" x14ac:dyDescent="0.3">
      <c r="A90">
        <v>1088</v>
      </c>
      <c r="B90" s="1" t="s">
        <v>259</v>
      </c>
      <c r="C90" s="1" t="s">
        <v>260</v>
      </c>
      <c r="D90" s="1" t="s">
        <v>261</v>
      </c>
      <c r="E90">
        <v>6</v>
      </c>
      <c r="F90" s="2">
        <v>0</v>
      </c>
      <c r="G90">
        <v>1</v>
      </c>
      <c r="H90" t="str">
        <f>IF(Personen[[#This Row],[Geschlecht_orig]]=0,"nb",IF(G90=1,"m","w"))</f>
        <v>m</v>
      </c>
      <c r="I90" t="str">
        <f t="shared" si="1"/>
        <v>unmündig</v>
      </c>
      <c r="J90" t="str">
        <f>VLOOKUP(Personen[[#This Row],[Alter]],Altergruppe!$A$1:$C$7,3,TRUE)</f>
        <v>Kleinkind</v>
      </c>
      <c r="K90" s="1" t="str">
        <f>LOWER(Personen[[#This Row],[email]])</f>
        <v>karena.zitvaa@yopmail.com</v>
      </c>
      <c r="L90" s="1" t="str">
        <f>SUBSTITUTE(Personen[[#This Row],[email klein]],"yopmail.com","am-gym.at")</f>
        <v>karena.zitvaa@am-gym.at</v>
      </c>
      <c r="M90" s="1" t="str">
        <f>REPLACE(Personen[[#This Row],[email klein]],LEN(K90)-11,12,"@am-gym.at")</f>
        <v>karena.zitvaa@am-gym.at</v>
      </c>
    </row>
    <row r="91" spans="1:13" x14ac:dyDescent="0.3">
      <c r="A91">
        <v>1089</v>
      </c>
      <c r="B91" s="1" t="s">
        <v>262</v>
      </c>
      <c r="C91" s="1" t="s">
        <v>263</v>
      </c>
      <c r="D91" s="1" t="s">
        <v>264</v>
      </c>
      <c r="E91">
        <v>17</v>
      </c>
      <c r="F91" s="2">
        <v>0</v>
      </c>
      <c r="G91">
        <v>0</v>
      </c>
      <c r="H91" t="str">
        <f>IF(Personen[[#This Row],[Geschlecht_orig]]=0,"nb",IF(G91=1,"m","w"))</f>
        <v>nb</v>
      </c>
      <c r="I91" t="str">
        <f t="shared" si="1"/>
        <v>minderjährig</v>
      </c>
      <c r="J91" t="str">
        <f>VLOOKUP(Personen[[#This Row],[Alter]],Altergruppe!$A$1:$C$7,3,TRUE)</f>
        <v>Jugendliche/r</v>
      </c>
      <c r="K91" s="1" t="str">
        <f>LOWER(Personen[[#This Row],[email]])</f>
        <v>carmencita.yoko@yopmail.com</v>
      </c>
      <c r="L91" s="1" t="str">
        <f>SUBSTITUTE(Personen[[#This Row],[email klein]],"yopmail.com","am-gym.at")</f>
        <v>carmencita.yoko@am-gym.at</v>
      </c>
      <c r="M91" s="1" t="str">
        <f>REPLACE(Personen[[#This Row],[email klein]],LEN(K91)-11,12,"@am-gym.at")</f>
        <v>carmencita.yoko@am-gym.at</v>
      </c>
    </row>
    <row r="92" spans="1:13" x14ac:dyDescent="0.3">
      <c r="A92">
        <v>1090</v>
      </c>
      <c r="B92" s="1" t="s">
        <v>265</v>
      </c>
      <c r="C92" s="1" t="s">
        <v>108</v>
      </c>
      <c r="D92" s="1" t="s">
        <v>266</v>
      </c>
      <c r="E92">
        <v>93</v>
      </c>
      <c r="F92" s="2">
        <v>4641.4399999999996</v>
      </c>
      <c r="G92">
        <v>1</v>
      </c>
      <c r="H92" t="str">
        <f>IF(Personen[[#This Row],[Geschlecht_orig]]=0,"nb",IF(G92=1,"m","w"))</f>
        <v>m</v>
      </c>
      <c r="I92" t="str">
        <f t="shared" si="1"/>
        <v>erwachsen</v>
      </c>
      <c r="J92" t="str">
        <f>VLOOKUP(Personen[[#This Row],[Alter]],Altergruppe!$A$1:$C$7,3,TRUE)</f>
        <v>Pensionist/in</v>
      </c>
      <c r="K92" s="1" t="str">
        <f>LOWER(Personen[[#This Row],[email]])</f>
        <v>gloria.chinua@yopmail.com</v>
      </c>
      <c r="L92" s="1" t="str">
        <f>SUBSTITUTE(Personen[[#This Row],[email klein]],"yopmail.com","am-gym.at")</f>
        <v>gloria.chinua@am-gym.at</v>
      </c>
      <c r="M92" s="1" t="str">
        <f>REPLACE(Personen[[#This Row],[email klein]],LEN(K92)-11,12,"@am-gym.at")</f>
        <v>gloria.chinua@am-gym.at</v>
      </c>
    </row>
    <row r="93" spans="1:13" x14ac:dyDescent="0.3">
      <c r="A93">
        <v>1091</v>
      </c>
      <c r="B93" s="1" t="s">
        <v>267</v>
      </c>
      <c r="C93" s="1" t="s">
        <v>263</v>
      </c>
      <c r="D93" s="1" t="s">
        <v>268</v>
      </c>
      <c r="E93">
        <v>10</v>
      </c>
      <c r="F93" s="2">
        <v>0</v>
      </c>
      <c r="G93">
        <v>0</v>
      </c>
      <c r="H93" t="str">
        <f>IF(Personen[[#This Row],[Geschlecht_orig]]=0,"nb",IF(G93=1,"m","w"))</f>
        <v>nb</v>
      </c>
      <c r="I93" t="str">
        <f t="shared" si="1"/>
        <v>unmündig</v>
      </c>
      <c r="J93" t="str">
        <f>VLOOKUP(Personen[[#This Row],[Alter]],Altergruppe!$A$1:$C$7,3,TRUE)</f>
        <v>Kind</v>
      </c>
      <c r="K93" s="1" t="str">
        <f>LOWER(Personen[[#This Row],[email]])</f>
        <v>xylina.yoko@yopmail.com</v>
      </c>
      <c r="L93" s="1" t="str">
        <f>SUBSTITUTE(Personen[[#This Row],[email klein]],"yopmail.com","am-gym.at")</f>
        <v>xylina.yoko@am-gym.at</v>
      </c>
      <c r="M93" s="1" t="str">
        <f>REPLACE(Personen[[#This Row],[email klein]],LEN(K93)-11,12,"@am-gym.at")</f>
        <v>xylina.yoko@am-gym.at</v>
      </c>
    </row>
    <row r="94" spans="1:13" x14ac:dyDescent="0.3">
      <c r="A94">
        <v>1092</v>
      </c>
      <c r="B94" s="1" t="s">
        <v>269</v>
      </c>
      <c r="C94" s="1" t="s">
        <v>270</v>
      </c>
      <c r="D94" s="1" t="s">
        <v>271</v>
      </c>
      <c r="E94">
        <v>40</v>
      </c>
      <c r="F94" s="2">
        <v>9682.8700000000008</v>
      </c>
      <c r="G94">
        <v>1</v>
      </c>
      <c r="H94" t="str">
        <f>IF(Personen[[#This Row],[Geschlecht_orig]]=0,"nb",IF(G94=1,"m","w"))</f>
        <v>m</v>
      </c>
      <c r="I94" t="str">
        <f t="shared" si="1"/>
        <v>erwachsen</v>
      </c>
      <c r="J94" t="str">
        <f>VLOOKUP(Personen[[#This Row],[Alter]],Altergruppe!$A$1:$C$7,3,TRUE)</f>
        <v>Erwachsene/r</v>
      </c>
      <c r="K94" s="1" t="str">
        <f>LOWER(Personen[[#This Row],[email]])</f>
        <v>benita.cottle@yopmail.com</v>
      </c>
      <c r="L94" s="1" t="str">
        <f>SUBSTITUTE(Personen[[#This Row],[email klein]],"yopmail.com","am-gym.at")</f>
        <v>benita.cottle@am-gym.at</v>
      </c>
      <c r="M94" s="1" t="str">
        <f>REPLACE(Personen[[#This Row],[email klein]],LEN(K94)-11,12,"@am-gym.at")</f>
        <v>benita.cottle@am-gym.at</v>
      </c>
    </row>
    <row r="95" spans="1:13" x14ac:dyDescent="0.3">
      <c r="A95">
        <v>1093</v>
      </c>
      <c r="B95" s="1" t="s">
        <v>272</v>
      </c>
      <c r="C95" s="1" t="s">
        <v>273</v>
      </c>
      <c r="D95" s="1" t="s">
        <v>274</v>
      </c>
      <c r="E95">
        <v>94</v>
      </c>
      <c r="F95" s="2">
        <v>2810.15</v>
      </c>
      <c r="G95">
        <v>1</v>
      </c>
      <c r="H95" t="str">
        <f>IF(Personen[[#This Row],[Geschlecht_orig]]=0,"nb",IF(G95=1,"m","w"))</f>
        <v>m</v>
      </c>
      <c r="I95" t="str">
        <f t="shared" si="1"/>
        <v>erwachsen</v>
      </c>
      <c r="J95" t="str">
        <f>VLOOKUP(Personen[[#This Row],[Alter]],Altergruppe!$A$1:$C$7,3,TRUE)</f>
        <v>Pensionist/in</v>
      </c>
      <c r="K95" s="1" t="str">
        <f>LOWER(Personen[[#This Row],[email]])</f>
        <v>moyna.land@yopmail.com</v>
      </c>
      <c r="L95" s="1" t="str">
        <f>SUBSTITUTE(Personen[[#This Row],[email klein]],"yopmail.com","am-gym.at")</f>
        <v>moyna.land@am-gym.at</v>
      </c>
      <c r="M95" s="1" t="str">
        <f>REPLACE(Personen[[#This Row],[email klein]],LEN(K95)-11,12,"@am-gym.at")</f>
        <v>moyna.land@am-gym.at</v>
      </c>
    </row>
    <row r="96" spans="1:13" x14ac:dyDescent="0.3">
      <c r="A96">
        <v>1094</v>
      </c>
      <c r="B96" s="1" t="s">
        <v>275</v>
      </c>
      <c r="C96" s="1" t="s">
        <v>276</v>
      </c>
      <c r="D96" s="1" t="s">
        <v>277</v>
      </c>
      <c r="E96">
        <v>42</v>
      </c>
      <c r="F96" s="2">
        <v>1234.56</v>
      </c>
      <c r="G96">
        <v>2</v>
      </c>
      <c r="H96" t="str">
        <f>IF(Personen[[#This Row],[Geschlecht_orig]]=0,"nb",IF(G96=1,"m","w"))</f>
        <v>w</v>
      </c>
      <c r="I96" t="str">
        <f t="shared" si="1"/>
        <v>erwachsen</v>
      </c>
      <c r="J96" t="str">
        <f>VLOOKUP(Personen[[#This Row],[Alter]],Altergruppe!$A$1:$C$7,3,TRUE)</f>
        <v>Erwachsene/r</v>
      </c>
      <c r="K96" s="1" t="str">
        <f>LOWER(Personen[[#This Row],[email]])</f>
        <v>berget.kirstin@yopmail.com</v>
      </c>
      <c r="L96" s="1" t="str">
        <f>SUBSTITUTE(Personen[[#This Row],[email klein]],"yopmail.com","am-gym.at")</f>
        <v>berget.kirstin@am-gym.at</v>
      </c>
      <c r="M96" s="1" t="str">
        <f>REPLACE(Personen[[#This Row],[email klein]],LEN(K96)-11,12,"@am-gym.at")</f>
        <v>berget.kirstin@am-gym.at</v>
      </c>
    </row>
    <row r="97" spans="1:13" x14ac:dyDescent="0.3">
      <c r="A97">
        <v>1095</v>
      </c>
      <c r="B97" s="1" t="s">
        <v>278</v>
      </c>
      <c r="C97" s="1" t="s">
        <v>279</v>
      </c>
      <c r="D97" s="1" t="s">
        <v>280</v>
      </c>
      <c r="E97">
        <v>25</v>
      </c>
      <c r="F97" s="2">
        <v>3004.87</v>
      </c>
      <c r="G97">
        <v>2</v>
      </c>
      <c r="H97" t="str">
        <f>IF(Personen[[#This Row],[Geschlecht_orig]]=0,"nb",IF(G97=1,"m","w"))</f>
        <v>w</v>
      </c>
      <c r="I97" t="str">
        <f t="shared" si="1"/>
        <v>erwachsen</v>
      </c>
      <c r="J97" t="str">
        <f>VLOOKUP(Personen[[#This Row],[Alter]],Altergruppe!$A$1:$C$7,3,TRUE)</f>
        <v>Erwachsene/r</v>
      </c>
      <c r="K97" s="1" t="str">
        <f>LOWER(Personen[[#This Row],[email]])</f>
        <v>jaclyn.lunsford@yopmail.com</v>
      </c>
      <c r="L97" s="1" t="str">
        <f>SUBSTITUTE(Personen[[#This Row],[email klein]],"yopmail.com","am-gym.at")</f>
        <v>jaclyn.lunsford@am-gym.at</v>
      </c>
      <c r="M97" s="1" t="str">
        <f>REPLACE(Personen[[#This Row],[email klein]],LEN(K97)-11,12,"@am-gym.at")</f>
        <v>jaclyn.lunsford@am-gym.at</v>
      </c>
    </row>
    <row r="98" spans="1:13" x14ac:dyDescent="0.3">
      <c r="A98">
        <v>1096</v>
      </c>
      <c r="B98" s="1" t="s">
        <v>281</v>
      </c>
      <c r="C98" s="1" t="s">
        <v>282</v>
      </c>
      <c r="D98" s="1" t="s">
        <v>283</v>
      </c>
      <c r="E98">
        <v>64</v>
      </c>
      <c r="F98" s="2">
        <v>8465.2199999999993</v>
      </c>
      <c r="G98">
        <v>1</v>
      </c>
      <c r="H98" t="str">
        <f>IF(Personen[[#This Row],[Geschlecht_orig]]=0,"nb",IF(G98=1,"m","w"))</f>
        <v>m</v>
      </c>
      <c r="I98" t="str">
        <f t="shared" si="1"/>
        <v>erwachsen</v>
      </c>
      <c r="J98" t="str">
        <f>VLOOKUP(Personen[[#This Row],[Alter]],Altergruppe!$A$1:$C$7,3,TRUE)</f>
        <v>Erwachsene/r</v>
      </c>
      <c r="K98" s="1" t="str">
        <f>LOWER(Personen[[#This Row],[email]])</f>
        <v>vivia.jerold@yopmail.com</v>
      </c>
      <c r="L98" s="1" t="str">
        <f>SUBSTITUTE(Personen[[#This Row],[email klein]],"yopmail.com","am-gym.at")</f>
        <v>vivia.jerold@am-gym.at</v>
      </c>
      <c r="M98" s="1" t="str">
        <f>REPLACE(Personen[[#This Row],[email klein]],LEN(K98)-11,12,"@am-gym.at")</f>
        <v>vivia.jerold@am-gym.at</v>
      </c>
    </row>
    <row r="99" spans="1:13" x14ac:dyDescent="0.3">
      <c r="A99">
        <v>1097</v>
      </c>
      <c r="B99" s="1" t="s">
        <v>284</v>
      </c>
      <c r="C99" s="1" t="s">
        <v>285</v>
      </c>
      <c r="D99" s="1" t="s">
        <v>286</v>
      </c>
      <c r="E99">
        <v>25</v>
      </c>
      <c r="F99" s="2">
        <v>9372.7800000000007</v>
      </c>
      <c r="G99">
        <v>2</v>
      </c>
      <c r="H99" t="str">
        <f>IF(Personen[[#This Row],[Geschlecht_orig]]=0,"nb",IF(G99=1,"m","w"))</f>
        <v>w</v>
      </c>
      <c r="I99" t="str">
        <f t="shared" si="1"/>
        <v>erwachsen</v>
      </c>
      <c r="J99" t="str">
        <f>VLOOKUP(Personen[[#This Row],[Alter]],Altergruppe!$A$1:$C$7,3,TRUE)</f>
        <v>Erwachsene/r</v>
      </c>
      <c r="K99" s="1" t="str">
        <f>LOWER(Personen[[#This Row],[email]])</f>
        <v>berta.delp@yopmail.com</v>
      </c>
      <c r="L99" s="1" t="str">
        <f>SUBSTITUTE(Personen[[#This Row],[email klein]],"yopmail.com","am-gym.at")</f>
        <v>berta.delp@am-gym.at</v>
      </c>
      <c r="M99" s="1" t="str">
        <f>REPLACE(Personen[[#This Row],[email klein]],LEN(K99)-11,12,"@am-gym.at")</f>
        <v>berta.delp@am-gym.at</v>
      </c>
    </row>
    <row r="100" spans="1:13" x14ac:dyDescent="0.3">
      <c r="A100">
        <v>1098</v>
      </c>
      <c r="B100" s="1" t="s">
        <v>287</v>
      </c>
      <c r="C100" s="1" t="s">
        <v>288</v>
      </c>
      <c r="D100" s="1" t="s">
        <v>289</v>
      </c>
      <c r="E100">
        <v>62</v>
      </c>
      <c r="F100" s="2">
        <v>8409.3700000000008</v>
      </c>
      <c r="G100">
        <v>1</v>
      </c>
      <c r="H100" t="str">
        <f>IF(Personen[[#This Row],[Geschlecht_orig]]=0,"nb",IF(G100=1,"m","w"))</f>
        <v>m</v>
      </c>
      <c r="I100" t="str">
        <f t="shared" si="1"/>
        <v>erwachsen</v>
      </c>
      <c r="J100" t="str">
        <f>VLOOKUP(Personen[[#This Row],[Alter]],Altergruppe!$A$1:$C$7,3,TRUE)</f>
        <v>Erwachsene/r</v>
      </c>
      <c r="K100" s="1" t="str">
        <f>LOWER(Personen[[#This Row],[email]])</f>
        <v>latisha.maryanne@yopmail.com</v>
      </c>
      <c r="L100" s="1" t="str">
        <f>SUBSTITUTE(Personen[[#This Row],[email klein]],"yopmail.com","am-gym.at")</f>
        <v>latisha.maryanne@am-gym.at</v>
      </c>
      <c r="M100" s="1" t="str">
        <f>REPLACE(Personen[[#This Row],[email klein]],LEN(K100)-11,12,"@am-gym.at")</f>
        <v>latisha.maryanne@am-gym.at</v>
      </c>
    </row>
    <row r="101" spans="1:13" x14ac:dyDescent="0.3">
      <c r="A101">
        <v>1099</v>
      </c>
      <c r="B101" s="1" t="s">
        <v>290</v>
      </c>
      <c r="C101" s="1" t="s">
        <v>291</v>
      </c>
      <c r="D101" s="1" t="s">
        <v>292</v>
      </c>
      <c r="E101">
        <v>65</v>
      </c>
      <c r="F101" s="2">
        <v>3217.68</v>
      </c>
      <c r="G101">
        <v>2</v>
      </c>
      <c r="H101" t="str">
        <f>IF(Personen[[#This Row],[Geschlecht_orig]]=0,"nb",IF(G101=1,"m","w"))</f>
        <v>w</v>
      </c>
      <c r="I101" t="str">
        <f t="shared" si="1"/>
        <v>erwachsen</v>
      </c>
      <c r="J101" t="str">
        <f>VLOOKUP(Personen[[#This Row],[Alter]],Altergruppe!$A$1:$C$7,3,TRUE)</f>
        <v>Pensionist/in</v>
      </c>
      <c r="K101" s="1" t="str">
        <f>LOWER(Personen[[#This Row],[email]])</f>
        <v>neila.maisey@yopmail.com</v>
      </c>
      <c r="L101" s="1" t="str">
        <f>SUBSTITUTE(Personen[[#This Row],[email klein]],"yopmail.com","am-gym.at")</f>
        <v>neila.maisey@am-gym.at</v>
      </c>
      <c r="M101" s="1" t="str">
        <f>REPLACE(Personen[[#This Row],[email klein]],LEN(K101)-11,12,"@am-gym.at")</f>
        <v>neila.maisey@am-gym.at</v>
      </c>
    </row>
    <row r="102" spans="1:13" x14ac:dyDescent="0.3">
      <c r="A102">
        <v>1100</v>
      </c>
      <c r="B102" s="1" t="s">
        <v>293</v>
      </c>
      <c r="C102" s="1" t="s">
        <v>294</v>
      </c>
      <c r="D102" s="1" t="s">
        <v>295</v>
      </c>
      <c r="E102">
        <v>46</v>
      </c>
      <c r="F102" s="2">
        <v>2305.87</v>
      </c>
      <c r="G102">
        <v>1</v>
      </c>
      <c r="H102" t="str">
        <f>IF(Personen[[#This Row],[Geschlecht_orig]]=0,"nb",IF(G102=1,"m","w"))</f>
        <v>m</v>
      </c>
      <c r="I102" t="str">
        <f t="shared" si="1"/>
        <v>erwachsen</v>
      </c>
      <c r="J102" t="str">
        <f>VLOOKUP(Personen[[#This Row],[Alter]],Altergruppe!$A$1:$C$7,3,TRUE)</f>
        <v>Erwachsene/r</v>
      </c>
      <c r="K102" s="1" t="str">
        <f>LOWER(Personen[[#This Row],[email]])</f>
        <v>maud.bury@yopmail.com</v>
      </c>
      <c r="L102" s="1" t="str">
        <f>SUBSTITUTE(Personen[[#This Row],[email klein]],"yopmail.com","am-gym.at")</f>
        <v>maud.bury@am-gym.at</v>
      </c>
      <c r="M102" s="1" t="str">
        <f>REPLACE(Personen[[#This Row],[email klein]],LEN(K102)-11,12,"@am-gym.at")</f>
        <v>maud.bury@am-gym.at</v>
      </c>
    </row>
    <row r="103" spans="1:13" x14ac:dyDescent="0.3">
      <c r="A103">
        <v>1101</v>
      </c>
      <c r="B103" s="1" t="s">
        <v>163</v>
      </c>
      <c r="C103" s="1" t="s">
        <v>242</v>
      </c>
      <c r="D103" s="1" t="s">
        <v>296</v>
      </c>
      <c r="E103">
        <v>60</v>
      </c>
      <c r="F103" s="2">
        <v>328.03</v>
      </c>
      <c r="G103">
        <v>1</v>
      </c>
      <c r="H103" t="str">
        <f>IF(Personen[[#This Row],[Geschlecht_orig]]=0,"nb",IF(G103=1,"m","w"))</f>
        <v>m</v>
      </c>
      <c r="I103" t="str">
        <f t="shared" si="1"/>
        <v>erwachsen</v>
      </c>
      <c r="J103" t="str">
        <f>VLOOKUP(Personen[[#This Row],[Alter]],Altergruppe!$A$1:$C$7,3,TRUE)</f>
        <v>Erwachsene/r</v>
      </c>
      <c r="K103" s="1" t="str">
        <f>LOWER(Personen[[#This Row],[email]])</f>
        <v>melodie.douglass@yopmail.com</v>
      </c>
      <c r="L103" s="1" t="str">
        <f>SUBSTITUTE(Personen[[#This Row],[email klein]],"yopmail.com","am-gym.at")</f>
        <v>melodie.douglass@am-gym.at</v>
      </c>
      <c r="M103" s="1" t="str">
        <f>REPLACE(Personen[[#This Row],[email klein]],LEN(K103)-11,12,"@am-gym.at")</f>
        <v>melodie.douglass@am-gym.at</v>
      </c>
    </row>
    <row r="104" spans="1:13" x14ac:dyDescent="0.3">
      <c r="A104">
        <v>1102</v>
      </c>
      <c r="B104" s="1" t="s">
        <v>281</v>
      </c>
      <c r="C104" s="1" t="s">
        <v>297</v>
      </c>
      <c r="D104" s="1" t="s">
        <v>298</v>
      </c>
      <c r="E104">
        <v>12</v>
      </c>
      <c r="F104" s="2">
        <v>0</v>
      </c>
      <c r="G104">
        <v>2</v>
      </c>
      <c r="H104" t="str">
        <f>IF(Personen[[#This Row],[Geschlecht_orig]]=0,"nb",IF(G104=1,"m","w"))</f>
        <v>w</v>
      </c>
      <c r="I104" t="str">
        <f t="shared" si="1"/>
        <v>unmündig</v>
      </c>
      <c r="J104" t="str">
        <f>VLOOKUP(Personen[[#This Row],[Alter]],Altergruppe!$A$1:$C$7,3,TRUE)</f>
        <v>Kind</v>
      </c>
      <c r="K104" s="1" t="str">
        <f>LOWER(Personen[[#This Row],[email]])</f>
        <v>vivia.margret@yopmail.com</v>
      </c>
      <c r="L104" s="1" t="str">
        <f>SUBSTITUTE(Personen[[#This Row],[email klein]],"yopmail.com","am-gym.at")</f>
        <v>vivia.margret@am-gym.at</v>
      </c>
      <c r="M104" s="1" t="str">
        <f>REPLACE(Personen[[#This Row],[email klein]],LEN(K104)-11,12,"@am-gym.at")</f>
        <v>vivia.margret@am-gym.at</v>
      </c>
    </row>
    <row r="105" spans="1:13" x14ac:dyDescent="0.3">
      <c r="A105">
        <v>1103</v>
      </c>
      <c r="B105" s="1" t="s">
        <v>299</v>
      </c>
      <c r="C105" s="1" t="s">
        <v>300</v>
      </c>
      <c r="D105" s="1" t="s">
        <v>301</v>
      </c>
      <c r="E105">
        <v>86</v>
      </c>
      <c r="F105" s="2">
        <v>6051.73</v>
      </c>
      <c r="G105">
        <v>2</v>
      </c>
      <c r="H105" t="str">
        <f>IF(Personen[[#This Row],[Geschlecht_orig]]=0,"nb",IF(G105=1,"m","w"))</f>
        <v>w</v>
      </c>
      <c r="I105" t="str">
        <f t="shared" si="1"/>
        <v>erwachsen</v>
      </c>
      <c r="J105" t="str">
        <f>VLOOKUP(Personen[[#This Row],[Alter]],Altergruppe!$A$1:$C$7,3,TRUE)</f>
        <v>Pensionist/in</v>
      </c>
      <c r="K105" s="1" t="str">
        <f>LOWER(Personen[[#This Row],[email]])</f>
        <v>gilligan.amand@yopmail.com</v>
      </c>
      <c r="L105" s="1" t="str">
        <f>SUBSTITUTE(Personen[[#This Row],[email klein]],"yopmail.com","am-gym.at")</f>
        <v>gilligan.amand@am-gym.at</v>
      </c>
      <c r="M105" s="1" t="str">
        <f>REPLACE(Personen[[#This Row],[email klein]],LEN(K105)-11,12,"@am-gym.at")</f>
        <v>gilligan.amand@am-gym.at</v>
      </c>
    </row>
    <row r="106" spans="1:13" x14ac:dyDescent="0.3">
      <c r="A106">
        <v>1104</v>
      </c>
      <c r="B106" s="1" t="s">
        <v>302</v>
      </c>
      <c r="C106" s="1" t="s">
        <v>303</v>
      </c>
      <c r="D106" s="1" t="s">
        <v>304</v>
      </c>
      <c r="E106">
        <v>73</v>
      </c>
      <c r="F106" s="2">
        <v>545.84</v>
      </c>
      <c r="G106">
        <v>2</v>
      </c>
      <c r="H106" t="str">
        <f>IF(Personen[[#This Row],[Geschlecht_orig]]=0,"nb",IF(G106=1,"m","w"))</f>
        <v>w</v>
      </c>
      <c r="I106" t="str">
        <f t="shared" si="1"/>
        <v>erwachsen</v>
      </c>
      <c r="J106" t="str">
        <f>VLOOKUP(Personen[[#This Row],[Alter]],Altergruppe!$A$1:$C$7,3,TRUE)</f>
        <v>Pensionist/in</v>
      </c>
      <c r="K106" s="1" t="str">
        <f>LOWER(Personen[[#This Row],[email]])</f>
        <v>halette.berne@yopmail.com</v>
      </c>
      <c r="L106" s="1" t="str">
        <f>SUBSTITUTE(Personen[[#This Row],[email klein]],"yopmail.com","am-gym.at")</f>
        <v>halette.berne@am-gym.at</v>
      </c>
      <c r="M106" s="1" t="str">
        <f>REPLACE(Personen[[#This Row],[email klein]],LEN(K106)-11,12,"@am-gym.at")</f>
        <v>halette.berne@am-gym.at</v>
      </c>
    </row>
    <row r="107" spans="1:13" x14ac:dyDescent="0.3">
      <c r="A107">
        <v>1105</v>
      </c>
      <c r="B107" s="1" t="s">
        <v>305</v>
      </c>
      <c r="C107" s="1" t="s">
        <v>306</v>
      </c>
      <c r="D107" s="1" t="s">
        <v>307</v>
      </c>
      <c r="E107">
        <v>97</v>
      </c>
      <c r="F107" s="2">
        <v>7243.64</v>
      </c>
      <c r="G107">
        <v>2</v>
      </c>
      <c r="H107" t="str">
        <f>IF(Personen[[#This Row],[Geschlecht_orig]]=0,"nb",IF(G107=1,"m","w"))</f>
        <v>w</v>
      </c>
      <c r="I107" t="str">
        <f t="shared" si="1"/>
        <v>erwachsen</v>
      </c>
      <c r="J107" t="str">
        <f>VLOOKUP(Personen[[#This Row],[Alter]],Altergruppe!$A$1:$C$7,3,TRUE)</f>
        <v>Pensionist/in</v>
      </c>
      <c r="K107" s="1" t="str">
        <f>LOWER(Personen[[#This Row],[email]])</f>
        <v>carlie.ries@yopmail.com</v>
      </c>
      <c r="L107" s="1" t="str">
        <f>SUBSTITUTE(Personen[[#This Row],[email klein]],"yopmail.com","am-gym.at")</f>
        <v>carlie.ries@am-gym.at</v>
      </c>
      <c r="M107" s="1" t="str">
        <f>REPLACE(Personen[[#This Row],[email klein]],LEN(K107)-11,12,"@am-gym.at")</f>
        <v>carlie.ries@am-gym.at</v>
      </c>
    </row>
    <row r="108" spans="1:13" x14ac:dyDescent="0.3">
      <c r="A108">
        <v>1106</v>
      </c>
      <c r="B108" s="1" t="s">
        <v>308</v>
      </c>
      <c r="C108" s="1" t="s">
        <v>309</v>
      </c>
      <c r="D108" s="1" t="s">
        <v>310</v>
      </c>
      <c r="E108">
        <v>93</v>
      </c>
      <c r="F108" s="2">
        <v>3843.88</v>
      </c>
      <c r="G108">
        <v>2</v>
      </c>
      <c r="H108" t="str">
        <f>IF(Personen[[#This Row],[Geschlecht_orig]]=0,"nb",IF(G108=1,"m","w"))</f>
        <v>w</v>
      </c>
      <c r="I108" t="str">
        <f t="shared" si="1"/>
        <v>erwachsen</v>
      </c>
      <c r="J108" t="str">
        <f>VLOOKUP(Personen[[#This Row],[Alter]],Altergruppe!$A$1:$C$7,3,TRUE)</f>
        <v>Pensionist/in</v>
      </c>
      <c r="K108" s="1" t="str">
        <f>LOWER(Personen[[#This Row],[email]])</f>
        <v>hannis.argus@yopmail.com</v>
      </c>
      <c r="L108" s="1" t="str">
        <f>SUBSTITUTE(Personen[[#This Row],[email klein]],"yopmail.com","am-gym.at")</f>
        <v>hannis.argus@am-gym.at</v>
      </c>
      <c r="M108" s="1" t="str">
        <f>REPLACE(Personen[[#This Row],[email klein]],LEN(K108)-11,12,"@am-gym.at")</f>
        <v>hannis.argus@am-gym.at</v>
      </c>
    </row>
    <row r="109" spans="1:13" x14ac:dyDescent="0.3">
      <c r="A109">
        <v>1107</v>
      </c>
      <c r="B109" s="1" t="s">
        <v>160</v>
      </c>
      <c r="C109" s="1" t="s">
        <v>311</v>
      </c>
      <c r="D109" s="1" t="s">
        <v>312</v>
      </c>
      <c r="E109">
        <v>34</v>
      </c>
      <c r="F109" s="2">
        <v>424.56</v>
      </c>
      <c r="G109">
        <v>2</v>
      </c>
      <c r="H109" t="str">
        <f>IF(Personen[[#This Row],[Geschlecht_orig]]=0,"nb",IF(G109=1,"m","w"))</f>
        <v>w</v>
      </c>
      <c r="I109" t="str">
        <f t="shared" si="1"/>
        <v>erwachsen</v>
      </c>
      <c r="J109" t="str">
        <f>VLOOKUP(Personen[[#This Row],[Alter]],Altergruppe!$A$1:$C$7,3,TRUE)</f>
        <v>Erwachsene/r</v>
      </c>
      <c r="K109" s="1" t="str">
        <f>LOWER(Personen[[#This Row],[email]])</f>
        <v>jerry.amadas@yopmail.com</v>
      </c>
      <c r="L109" s="1" t="str">
        <f>SUBSTITUTE(Personen[[#This Row],[email klein]],"yopmail.com","am-gym.at")</f>
        <v>jerry.amadas@am-gym.at</v>
      </c>
      <c r="M109" s="1" t="str">
        <f>REPLACE(Personen[[#This Row],[email klein]],LEN(K109)-11,12,"@am-gym.at")</f>
        <v>jerry.amadas@am-gym.at</v>
      </c>
    </row>
    <row r="110" spans="1:13" x14ac:dyDescent="0.3">
      <c r="A110">
        <v>1108</v>
      </c>
      <c r="B110" s="1" t="s">
        <v>313</v>
      </c>
      <c r="C110" s="1" t="s">
        <v>314</v>
      </c>
      <c r="D110" s="1" t="s">
        <v>315</v>
      </c>
      <c r="E110">
        <v>53</v>
      </c>
      <c r="F110" s="2">
        <v>5496.69</v>
      </c>
      <c r="G110">
        <v>0</v>
      </c>
      <c r="H110" t="str">
        <f>IF(Personen[[#This Row],[Geschlecht_orig]]=0,"nb",IF(G110=1,"m","w"))</f>
        <v>nb</v>
      </c>
      <c r="I110" t="str">
        <f t="shared" si="1"/>
        <v>erwachsen</v>
      </c>
      <c r="J110" t="str">
        <f>VLOOKUP(Personen[[#This Row],[Alter]],Altergruppe!$A$1:$C$7,3,TRUE)</f>
        <v>Erwachsene/r</v>
      </c>
      <c r="K110" s="1" t="str">
        <f>LOWER(Personen[[#This Row],[email]])</f>
        <v>fidelia.mintz@yopmail.com</v>
      </c>
      <c r="L110" s="1" t="str">
        <f>SUBSTITUTE(Personen[[#This Row],[email klein]],"yopmail.com","am-gym.at")</f>
        <v>fidelia.mintz@am-gym.at</v>
      </c>
      <c r="M110" s="1" t="str">
        <f>REPLACE(Personen[[#This Row],[email klein]],LEN(K110)-11,12,"@am-gym.at")</f>
        <v>fidelia.mintz@am-gym.at</v>
      </c>
    </row>
    <row r="111" spans="1:13" x14ac:dyDescent="0.3">
      <c r="A111">
        <v>1109</v>
      </c>
      <c r="B111" s="1" t="s">
        <v>316</v>
      </c>
      <c r="C111" s="1" t="s">
        <v>317</v>
      </c>
      <c r="D111" s="1" t="s">
        <v>318</v>
      </c>
      <c r="E111">
        <v>83</v>
      </c>
      <c r="F111" s="2">
        <v>2680.18</v>
      </c>
      <c r="G111">
        <v>1</v>
      </c>
      <c r="H111" t="str">
        <f>IF(Personen[[#This Row],[Geschlecht_orig]]=0,"nb",IF(G111=1,"m","w"))</f>
        <v>m</v>
      </c>
      <c r="I111" t="str">
        <f t="shared" si="1"/>
        <v>erwachsen</v>
      </c>
      <c r="J111" t="str">
        <f>VLOOKUP(Personen[[#This Row],[Alter]],Altergruppe!$A$1:$C$7,3,TRUE)</f>
        <v>Pensionist/in</v>
      </c>
      <c r="K111" s="1" t="str">
        <f>LOWER(Personen[[#This Row],[email]])</f>
        <v>suzette.wareing@yopmail.com</v>
      </c>
      <c r="L111" s="1" t="str">
        <f>SUBSTITUTE(Personen[[#This Row],[email klein]],"yopmail.com","am-gym.at")</f>
        <v>suzette.wareing@am-gym.at</v>
      </c>
      <c r="M111" s="1" t="str">
        <f>REPLACE(Personen[[#This Row],[email klein]],LEN(K111)-11,12,"@am-gym.at")</f>
        <v>suzette.wareing@am-gym.at</v>
      </c>
    </row>
    <row r="112" spans="1:13" x14ac:dyDescent="0.3">
      <c r="A112">
        <v>1110</v>
      </c>
      <c r="B112" s="1" t="s">
        <v>319</v>
      </c>
      <c r="C112" s="1" t="s">
        <v>320</v>
      </c>
      <c r="D112" s="1" t="s">
        <v>321</v>
      </c>
      <c r="E112">
        <v>86</v>
      </c>
      <c r="F112" s="2">
        <v>3012.14</v>
      </c>
      <c r="G112">
        <v>0</v>
      </c>
      <c r="H112" t="str">
        <f>IF(Personen[[#This Row],[Geschlecht_orig]]=0,"nb",IF(G112=1,"m","w"))</f>
        <v>nb</v>
      </c>
      <c r="I112" t="str">
        <f t="shared" si="1"/>
        <v>erwachsen</v>
      </c>
      <c r="J112" t="str">
        <f>VLOOKUP(Personen[[#This Row],[Alter]],Altergruppe!$A$1:$C$7,3,TRUE)</f>
        <v>Pensionist/in</v>
      </c>
      <c r="K112" s="1" t="str">
        <f>LOWER(Personen[[#This Row],[email]])</f>
        <v>marylou.fleeta@yopmail.com</v>
      </c>
      <c r="L112" s="1" t="str">
        <f>SUBSTITUTE(Personen[[#This Row],[email klein]],"yopmail.com","am-gym.at")</f>
        <v>marylou.fleeta@am-gym.at</v>
      </c>
      <c r="M112" s="1" t="str">
        <f>REPLACE(Personen[[#This Row],[email klein]],LEN(K112)-11,12,"@am-gym.at")</f>
        <v>marylou.fleeta@am-gym.at</v>
      </c>
    </row>
    <row r="113" spans="1:13" x14ac:dyDescent="0.3">
      <c r="A113">
        <v>1111</v>
      </c>
      <c r="B113" s="1" t="s">
        <v>322</v>
      </c>
      <c r="C113" s="1" t="s">
        <v>323</v>
      </c>
      <c r="D113" s="1" t="s">
        <v>324</v>
      </c>
      <c r="E113">
        <v>11</v>
      </c>
      <c r="F113" s="2">
        <v>0</v>
      </c>
      <c r="G113">
        <v>0</v>
      </c>
      <c r="H113" t="str">
        <f>IF(Personen[[#This Row],[Geschlecht_orig]]=0,"nb",IF(G113=1,"m","w"))</f>
        <v>nb</v>
      </c>
      <c r="I113" t="str">
        <f t="shared" si="1"/>
        <v>unmündig</v>
      </c>
      <c r="J113" t="str">
        <f>VLOOKUP(Personen[[#This Row],[Alter]],Altergruppe!$A$1:$C$7,3,TRUE)</f>
        <v>Kind</v>
      </c>
      <c r="K113" s="1" t="str">
        <f>LOWER(Personen[[#This Row],[email]])</f>
        <v>dode.podvin@yopmail.com</v>
      </c>
      <c r="L113" s="1" t="str">
        <f>SUBSTITUTE(Personen[[#This Row],[email klein]],"yopmail.com","am-gym.at")</f>
        <v>dode.podvin@am-gym.at</v>
      </c>
      <c r="M113" s="1" t="str">
        <f>REPLACE(Personen[[#This Row],[email klein]],LEN(K113)-11,12,"@am-gym.at")</f>
        <v>dode.podvin@am-gym.at</v>
      </c>
    </row>
    <row r="114" spans="1:13" x14ac:dyDescent="0.3">
      <c r="A114">
        <v>1112</v>
      </c>
      <c r="B114" s="1" t="s">
        <v>325</v>
      </c>
      <c r="C114" s="1" t="s">
        <v>263</v>
      </c>
      <c r="D114" s="1" t="s">
        <v>326</v>
      </c>
      <c r="E114">
        <v>52</v>
      </c>
      <c r="F114" s="2">
        <v>8038.09</v>
      </c>
      <c r="G114">
        <v>1</v>
      </c>
      <c r="H114" t="str">
        <f>IF(Personen[[#This Row],[Geschlecht_orig]]=0,"nb",IF(G114=1,"m","w"))</f>
        <v>m</v>
      </c>
      <c r="I114" t="str">
        <f t="shared" si="1"/>
        <v>erwachsen</v>
      </c>
      <c r="J114" t="str">
        <f>VLOOKUP(Personen[[#This Row],[Alter]],Altergruppe!$A$1:$C$7,3,TRUE)</f>
        <v>Erwachsene/r</v>
      </c>
      <c r="K114" s="1" t="str">
        <f>LOWER(Personen[[#This Row],[email]])</f>
        <v>zondra.yoko@yopmail.com</v>
      </c>
      <c r="L114" s="1" t="str">
        <f>SUBSTITUTE(Personen[[#This Row],[email klein]],"yopmail.com","am-gym.at")</f>
        <v>zondra.yoko@am-gym.at</v>
      </c>
      <c r="M114" s="1" t="str">
        <f>REPLACE(Personen[[#This Row],[email klein]],LEN(K114)-11,12,"@am-gym.at")</f>
        <v>zondra.yoko@am-gym.at</v>
      </c>
    </row>
    <row r="115" spans="1:13" x14ac:dyDescent="0.3">
      <c r="A115">
        <v>1113</v>
      </c>
      <c r="B115" s="1" t="s">
        <v>327</v>
      </c>
      <c r="C115" s="1" t="s">
        <v>328</v>
      </c>
      <c r="D115" s="1" t="s">
        <v>329</v>
      </c>
      <c r="E115">
        <v>57</v>
      </c>
      <c r="F115" s="2">
        <v>623.03</v>
      </c>
      <c r="G115">
        <v>0</v>
      </c>
      <c r="H115" t="str">
        <f>IF(Personen[[#This Row],[Geschlecht_orig]]=0,"nb",IF(G115=1,"m","w"))</f>
        <v>nb</v>
      </c>
      <c r="I115" t="str">
        <f t="shared" si="1"/>
        <v>erwachsen</v>
      </c>
      <c r="J115" t="str">
        <f>VLOOKUP(Personen[[#This Row],[Alter]],Altergruppe!$A$1:$C$7,3,TRUE)</f>
        <v>Erwachsene/r</v>
      </c>
      <c r="K115" s="1" t="str">
        <f>LOWER(Personen[[#This Row],[email]])</f>
        <v>caryl.evangelia@yopmail.com</v>
      </c>
      <c r="L115" s="1" t="str">
        <f>SUBSTITUTE(Personen[[#This Row],[email klein]],"yopmail.com","am-gym.at")</f>
        <v>caryl.evangelia@am-gym.at</v>
      </c>
      <c r="M115" s="1" t="str">
        <f>REPLACE(Personen[[#This Row],[email klein]],LEN(K115)-11,12,"@am-gym.at")</f>
        <v>caryl.evangelia@am-gym.at</v>
      </c>
    </row>
    <row r="116" spans="1:13" x14ac:dyDescent="0.3">
      <c r="A116">
        <v>1114</v>
      </c>
      <c r="B116" s="1" t="s">
        <v>330</v>
      </c>
      <c r="C116" s="1" t="s">
        <v>331</v>
      </c>
      <c r="D116" s="1" t="s">
        <v>332</v>
      </c>
      <c r="E116">
        <v>32</v>
      </c>
      <c r="F116" s="2">
        <v>588.52</v>
      </c>
      <c r="G116">
        <v>2</v>
      </c>
      <c r="H116" t="str">
        <f>IF(Personen[[#This Row],[Geschlecht_orig]]=0,"nb",IF(G116=1,"m","w"))</f>
        <v>w</v>
      </c>
      <c r="I116" t="str">
        <f t="shared" si="1"/>
        <v>erwachsen</v>
      </c>
      <c r="J116" t="str">
        <f>VLOOKUP(Personen[[#This Row],[Alter]],Altergruppe!$A$1:$C$7,3,TRUE)</f>
        <v>Erwachsene/r</v>
      </c>
      <c r="K116" s="1" t="str">
        <f>LOWER(Personen[[#This Row],[email]])</f>
        <v>chandra.reidar@yopmail.com</v>
      </c>
      <c r="L116" s="1" t="str">
        <f>SUBSTITUTE(Personen[[#This Row],[email klein]],"yopmail.com","am-gym.at")</f>
        <v>chandra.reidar@am-gym.at</v>
      </c>
      <c r="M116" s="1" t="str">
        <f>REPLACE(Personen[[#This Row],[email klein]],LEN(K116)-11,12,"@am-gym.at")</f>
        <v>chandra.reidar@am-gym.at</v>
      </c>
    </row>
    <row r="117" spans="1:13" x14ac:dyDescent="0.3">
      <c r="A117">
        <v>1115</v>
      </c>
      <c r="B117" s="1" t="s">
        <v>333</v>
      </c>
      <c r="C117" s="1" t="s">
        <v>334</v>
      </c>
      <c r="D117" s="1" t="s">
        <v>335</v>
      </c>
      <c r="E117">
        <v>45</v>
      </c>
      <c r="F117" s="2">
        <v>6231.72</v>
      </c>
      <c r="G117">
        <v>0</v>
      </c>
      <c r="H117" t="str">
        <f>IF(Personen[[#This Row],[Geschlecht_orig]]=0,"nb",IF(G117=1,"m","w"))</f>
        <v>nb</v>
      </c>
      <c r="I117" t="str">
        <f t="shared" si="1"/>
        <v>erwachsen</v>
      </c>
      <c r="J117" t="str">
        <f>VLOOKUP(Personen[[#This Row],[Alter]],Altergruppe!$A$1:$C$7,3,TRUE)</f>
        <v>Erwachsene/r</v>
      </c>
      <c r="K117" s="1" t="str">
        <f>LOWER(Personen[[#This Row],[email]])</f>
        <v>nerta.jagir@yopmail.com</v>
      </c>
      <c r="L117" s="1" t="str">
        <f>SUBSTITUTE(Personen[[#This Row],[email klein]],"yopmail.com","am-gym.at")</f>
        <v>nerta.jagir@am-gym.at</v>
      </c>
      <c r="M117" s="1" t="str">
        <f>REPLACE(Personen[[#This Row],[email klein]],LEN(K117)-11,12,"@am-gym.at")</f>
        <v>nerta.jagir@am-gym.at</v>
      </c>
    </row>
    <row r="118" spans="1:13" x14ac:dyDescent="0.3">
      <c r="A118">
        <v>1116</v>
      </c>
      <c r="B118" s="1" t="s">
        <v>336</v>
      </c>
      <c r="C118" s="1" t="s">
        <v>337</v>
      </c>
      <c r="D118" s="1" t="s">
        <v>338</v>
      </c>
      <c r="E118">
        <v>34</v>
      </c>
      <c r="F118" s="2">
        <v>4330.49</v>
      </c>
      <c r="G118">
        <v>1</v>
      </c>
      <c r="H118" t="str">
        <f>IF(Personen[[#This Row],[Geschlecht_orig]]=0,"nb",IF(G118=1,"m","w"))</f>
        <v>m</v>
      </c>
      <c r="I118" t="str">
        <f t="shared" si="1"/>
        <v>erwachsen</v>
      </c>
      <c r="J118" t="str">
        <f>VLOOKUP(Personen[[#This Row],[Alter]],Altergruppe!$A$1:$C$7,3,TRUE)</f>
        <v>Erwachsene/r</v>
      </c>
      <c r="K118" s="1" t="str">
        <f>LOWER(Personen[[#This Row],[email]])</f>
        <v>shell.milson@yopmail.com</v>
      </c>
      <c r="L118" s="1" t="str">
        <f>SUBSTITUTE(Personen[[#This Row],[email klein]],"yopmail.com","am-gym.at")</f>
        <v>shell.milson@am-gym.at</v>
      </c>
      <c r="M118" s="1" t="str">
        <f>REPLACE(Personen[[#This Row],[email klein]],LEN(K118)-11,12,"@am-gym.at")</f>
        <v>shell.milson@am-gym.at</v>
      </c>
    </row>
    <row r="119" spans="1:13" x14ac:dyDescent="0.3">
      <c r="A119">
        <v>1117</v>
      </c>
      <c r="B119" s="1" t="s">
        <v>339</v>
      </c>
      <c r="C119" s="1" t="s">
        <v>340</v>
      </c>
      <c r="D119" s="1" t="s">
        <v>341</v>
      </c>
      <c r="E119">
        <v>5</v>
      </c>
      <c r="F119" s="2">
        <v>0</v>
      </c>
      <c r="G119">
        <v>0</v>
      </c>
      <c r="H119" t="str">
        <f>IF(Personen[[#This Row],[Geschlecht_orig]]=0,"nb",IF(G119=1,"m","w"))</f>
        <v>nb</v>
      </c>
      <c r="I119" t="str">
        <f t="shared" si="1"/>
        <v>unmündig</v>
      </c>
      <c r="J119" t="str">
        <f>VLOOKUP(Personen[[#This Row],[Alter]],Altergruppe!$A$1:$C$7,3,TRUE)</f>
        <v>Kleinkind</v>
      </c>
      <c r="K119" s="1" t="str">
        <f>LOWER(Personen[[#This Row],[email]])</f>
        <v>barbara.papageno@yopmail.com</v>
      </c>
      <c r="L119" s="1" t="str">
        <f>SUBSTITUTE(Personen[[#This Row],[email klein]],"yopmail.com","am-gym.at")</f>
        <v>barbara.papageno@am-gym.at</v>
      </c>
      <c r="M119" s="1" t="str">
        <f>REPLACE(Personen[[#This Row],[email klein]],LEN(K119)-11,12,"@am-gym.at")</f>
        <v>barbara.papageno@am-gym.at</v>
      </c>
    </row>
    <row r="120" spans="1:13" x14ac:dyDescent="0.3">
      <c r="A120">
        <v>1118</v>
      </c>
      <c r="B120" s="1" t="s">
        <v>28</v>
      </c>
      <c r="C120" s="1" t="s">
        <v>342</v>
      </c>
      <c r="D120" s="1" t="s">
        <v>343</v>
      </c>
      <c r="E120">
        <v>1</v>
      </c>
      <c r="F120" s="2">
        <v>0</v>
      </c>
      <c r="G120">
        <v>1</v>
      </c>
      <c r="H120" t="str">
        <f>IF(Personen[[#This Row],[Geschlecht_orig]]=0,"nb",IF(G120=1,"m","w"))</f>
        <v>m</v>
      </c>
      <c r="I120" t="str">
        <f t="shared" si="1"/>
        <v>unmündig</v>
      </c>
      <c r="J120" t="str">
        <f>VLOOKUP(Personen[[#This Row],[Alter]],Altergruppe!$A$1:$C$7,3,TRUE)</f>
        <v>Baby</v>
      </c>
      <c r="K120" s="1" t="str">
        <f>LOWER(Personen[[#This Row],[email]])</f>
        <v>lynea.afton@yopmail.com</v>
      </c>
      <c r="L120" s="1" t="str">
        <f>SUBSTITUTE(Personen[[#This Row],[email klein]],"yopmail.com","am-gym.at")</f>
        <v>lynea.afton@am-gym.at</v>
      </c>
      <c r="M120" s="1" t="str">
        <f>REPLACE(Personen[[#This Row],[email klein]],LEN(K120)-11,12,"@am-gym.at")</f>
        <v>lynea.afton@am-gym.at</v>
      </c>
    </row>
    <row r="121" spans="1:13" x14ac:dyDescent="0.3">
      <c r="A121">
        <v>1119</v>
      </c>
      <c r="B121" s="1" t="s">
        <v>344</v>
      </c>
      <c r="C121" s="1" t="s">
        <v>345</v>
      </c>
      <c r="D121" s="1" t="s">
        <v>346</v>
      </c>
      <c r="E121">
        <v>85</v>
      </c>
      <c r="F121" s="2">
        <v>498.16</v>
      </c>
      <c r="G121">
        <v>2</v>
      </c>
      <c r="H121" t="str">
        <f>IF(Personen[[#This Row],[Geschlecht_orig]]=0,"nb",IF(G121=1,"m","w"))</f>
        <v>w</v>
      </c>
      <c r="I121" t="str">
        <f t="shared" si="1"/>
        <v>erwachsen</v>
      </c>
      <c r="J121" t="str">
        <f>VLOOKUP(Personen[[#This Row],[Alter]],Altergruppe!$A$1:$C$7,3,TRUE)</f>
        <v>Pensionist/in</v>
      </c>
      <c r="K121" s="1" t="str">
        <f>LOWER(Personen[[#This Row],[email]])</f>
        <v>susette.celestine@yopmail.com</v>
      </c>
      <c r="L121" s="1" t="str">
        <f>SUBSTITUTE(Personen[[#This Row],[email klein]],"yopmail.com","am-gym.at")</f>
        <v>susette.celestine@am-gym.at</v>
      </c>
      <c r="M121" s="1" t="str">
        <f>REPLACE(Personen[[#This Row],[email klein]],LEN(K121)-11,12,"@am-gym.at")</f>
        <v>susette.celestine@am-gym.at</v>
      </c>
    </row>
    <row r="122" spans="1:13" x14ac:dyDescent="0.3">
      <c r="A122">
        <v>1120</v>
      </c>
      <c r="B122" s="1" t="s">
        <v>347</v>
      </c>
      <c r="C122" s="1" t="s">
        <v>348</v>
      </c>
      <c r="D122" s="1" t="s">
        <v>349</v>
      </c>
      <c r="E122">
        <v>20</v>
      </c>
      <c r="F122" s="2">
        <v>544.12</v>
      </c>
      <c r="G122">
        <v>0</v>
      </c>
      <c r="H122" t="str">
        <f>IF(Personen[[#This Row],[Geschlecht_orig]]=0,"nb",IF(G122=1,"m","w"))</f>
        <v>nb</v>
      </c>
      <c r="I122" t="str">
        <f t="shared" si="1"/>
        <v>erwachsen</v>
      </c>
      <c r="J122" t="str">
        <f>VLOOKUP(Personen[[#This Row],[Alter]],Altergruppe!$A$1:$C$7,3,TRUE)</f>
        <v>Erwachsene/r</v>
      </c>
      <c r="K122" s="1" t="str">
        <f>LOWER(Personen[[#This Row],[email]])</f>
        <v>chastity.fry@yopmail.com</v>
      </c>
      <c r="L122" s="1" t="str">
        <f>SUBSTITUTE(Personen[[#This Row],[email klein]],"yopmail.com","am-gym.at")</f>
        <v>chastity.fry@am-gym.at</v>
      </c>
      <c r="M122" s="1" t="str">
        <f>REPLACE(Personen[[#This Row],[email klein]],LEN(K122)-11,12,"@am-gym.at")</f>
        <v>chastity.fry@am-gym.at</v>
      </c>
    </row>
    <row r="123" spans="1:13" x14ac:dyDescent="0.3">
      <c r="A123">
        <v>1121</v>
      </c>
      <c r="B123" s="1" t="s">
        <v>350</v>
      </c>
      <c r="C123" s="1" t="s">
        <v>351</v>
      </c>
      <c r="D123" s="1" t="s">
        <v>352</v>
      </c>
      <c r="E123">
        <v>12</v>
      </c>
      <c r="F123" s="2">
        <v>0</v>
      </c>
      <c r="G123">
        <v>1</v>
      </c>
      <c r="H123" t="str">
        <f>IF(Personen[[#This Row],[Geschlecht_orig]]=0,"nb",IF(G123=1,"m","w"))</f>
        <v>m</v>
      </c>
      <c r="I123" t="str">
        <f t="shared" si="1"/>
        <v>unmündig</v>
      </c>
      <c r="J123" t="str">
        <f>VLOOKUP(Personen[[#This Row],[Alter]],Altergruppe!$A$1:$C$7,3,TRUE)</f>
        <v>Kind</v>
      </c>
      <c r="K123" s="1" t="str">
        <f>LOWER(Personen[[#This Row],[email]])</f>
        <v>charissa.kevon@yopmail.com</v>
      </c>
      <c r="L123" s="1" t="str">
        <f>SUBSTITUTE(Personen[[#This Row],[email klein]],"yopmail.com","am-gym.at")</f>
        <v>charissa.kevon@am-gym.at</v>
      </c>
      <c r="M123" s="1" t="str">
        <f>REPLACE(Personen[[#This Row],[email klein]],LEN(K123)-11,12,"@am-gym.at")</f>
        <v>charissa.kevon@am-gym.at</v>
      </c>
    </row>
    <row r="124" spans="1:13" x14ac:dyDescent="0.3">
      <c r="A124">
        <v>1122</v>
      </c>
      <c r="B124" s="1" t="s">
        <v>353</v>
      </c>
      <c r="C124" s="1" t="s">
        <v>354</v>
      </c>
      <c r="D124" s="1" t="s">
        <v>355</v>
      </c>
      <c r="E124">
        <v>64</v>
      </c>
      <c r="F124" s="2">
        <v>499.02</v>
      </c>
      <c r="G124">
        <v>0</v>
      </c>
      <c r="H124" t="str">
        <f>IF(Personen[[#This Row],[Geschlecht_orig]]=0,"nb",IF(G124=1,"m","w"))</f>
        <v>nb</v>
      </c>
      <c r="I124" t="str">
        <f t="shared" si="1"/>
        <v>erwachsen</v>
      </c>
      <c r="J124" t="str">
        <f>VLOOKUP(Personen[[#This Row],[Alter]],Altergruppe!$A$1:$C$7,3,TRUE)</f>
        <v>Erwachsene/r</v>
      </c>
      <c r="K124" s="1" t="str">
        <f>LOWER(Personen[[#This Row],[email]])</f>
        <v>julieta.strephon@yopmail.com</v>
      </c>
      <c r="L124" s="1" t="str">
        <f>SUBSTITUTE(Personen[[#This Row],[email klein]],"yopmail.com","am-gym.at")</f>
        <v>julieta.strephon@am-gym.at</v>
      </c>
      <c r="M124" s="1" t="str">
        <f>REPLACE(Personen[[#This Row],[email klein]],LEN(K124)-11,12,"@am-gym.at")</f>
        <v>julieta.strephon@am-gym.at</v>
      </c>
    </row>
    <row r="125" spans="1:13" x14ac:dyDescent="0.3">
      <c r="A125">
        <v>1123</v>
      </c>
      <c r="B125" s="1" t="s">
        <v>356</v>
      </c>
      <c r="C125" s="1" t="s">
        <v>357</v>
      </c>
      <c r="D125" s="1" t="s">
        <v>358</v>
      </c>
      <c r="E125">
        <v>17</v>
      </c>
      <c r="F125" s="2">
        <v>0</v>
      </c>
      <c r="G125">
        <v>0</v>
      </c>
      <c r="H125" t="str">
        <f>IF(Personen[[#This Row],[Geschlecht_orig]]=0,"nb",IF(G125=1,"m","w"))</f>
        <v>nb</v>
      </c>
      <c r="I125" t="str">
        <f t="shared" si="1"/>
        <v>minderjährig</v>
      </c>
      <c r="J125" t="str">
        <f>VLOOKUP(Personen[[#This Row],[Alter]],Altergruppe!$A$1:$C$7,3,TRUE)</f>
        <v>Jugendliche/r</v>
      </c>
      <c r="K125" s="1" t="str">
        <f>LOWER(Personen[[#This Row],[email]])</f>
        <v>mignon.brittani@yopmail.com</v>
      </c>
      <c r="L125" s="1" t="str">
        <f>SUBSTITUTE(Personen[[#This Row],[email klein]],"yopmail.com","am-gym.at")</f>
        <v>mignon.brittani@am-gym.at</v>
      </c>
      <c r="M125" s="1" t="str">
        <f>REPLACE(Personen[[#This Row],[email klein]],LEN(K125)-11,12,"@am-gym.at")</f>
        <v>mignon.brittani@am-gym.at</v>
      </c>
    </row>
    <row r="126" spans="1:13" x14ac:dyDescent="0.3">
      <c r="A126">
        <v>1124</v>
      </c>
      <c r="B126" s="1" t="s">
        <v>359</v>
      </c>
      <c r="C126" s="1" t="s">
        <v>360</v>
      </c>
      <c r="D126" s="1" t="s">
        <v>361</v>
      </c>
      <c r="E126">
        <v>58</v>
      </c>
      <c r="F126" s="2">
        <v>7572.55</v>
      </c>
      <c r="G126">
        <v>2</v>
      </c>
      <c r="H126" t="str">
        <f>IF(Personen[[#This Row],[Geschlecht_orig]]=0,"nb",IF(G126=1,"m","w"))</f>
        <v>w</v>
      </c>
      <c r="I126" t="str">
        <f t="shared" si="1"/>
        <v>erwachsen</v>
      </c>
      <c r="J126" t="str">
        <f>VLOOKUP(Personen[[#This Row],[Alter]],Altergruppe!$A$1:$C$7,3,TRUE)</f>
        <v>Erwachsene/r</v>
      </c>
      <c r="K126" s="1" t="str">
        <f>LOWER(Personen[[#This Row],[email]])</f>
        <v>allis.wittie@yopmail.com</v>
      </c>
      <c r="L126" s="1" t="str">
        <f>SUBSTITUTE(Personen[[#This Row],[email klein]],"yopmail.com","am-gym.at")</f>
        <v>allis.wittie@am-gym.at</v>
      </c>
      <c r="M126" s="1" t="str">
        <f>REPLACE(Personen[[#This Row],[email klein]],LEN(K126)-11,12,"@am-gym.at")</f>
        <v>allis.wittie@am-gym.at</v>
      </c>
    </row>
    <row r="127" spans="1:13" x14ac:dyDescent="0.3">
      <c r="A127">
        <v>1125</v>
      </c>
      <c r="B127" s="1" t="s">
        <v>362</v>
      </c>
      <c r="C127" s="1" t="s">
        <v>363</v>
      </c>
      <c r="D127" s="1" t="s">
        <v>364</v>
      </c>
      <c r="E127">
        <v>80</v>
      </c>
      <c r="F127" s="2">
        <v>4297.78</v>
      </c>
      <c r="G127">
        <v>1</v>
      </c>
      <c r="H127" t="str">
        <f>IF(Personen[[#This Row],[Geschlecht_orig]]=0,"nb",IF(G127=1,"m","w"))</f>
        <v>m</v>
      </c>
      <c r="I127" t="str">
        <f t="shared" si="1"/>
        <v>erwachsen</v>
      </c>
      <c r="J127" t="str">
        <f>VLOOKUP(Personen[[#This Row],[Alter]],Altergruppe!$A$1:$C$7,3,TRUE)</f>
        <v>Pensionist/in</v>
      </c>
      <c r="K127" s="1" t="str">
        <f>LOWER(Personen[[#This Row],[email]])</f>
        <v>yetty.madelene@yopmail.com</v>
      </c>
      <c r="L127" s="1" t="str">
        <f>SUBSTITUTE(Personen[[#This Row],[email klein]],"yopmail.com","am-gym.at")</f>
        <v>yetty.madelene@am-gym.at</v>
      </c>
      <c r="M127" s="1" t="str">
        <f>REPLACE(Personen[[#This Row],[email klein]],LEN(K127)-11,12,"@am-gym.at")</f>
        <v>yetty.madelene@am-gym.at</v>
      </c>
    </row>
    <row r="128" spans="1:13" x14ac:dyDescent="0.3">
      <c r="A128">
        <v>1126</v>
      </c>
      <c r="B128" s="1" t="s">
        <v>365</v>
      </c>
      <c r="C128" s="1" t="s">
        <v>366</v>
      </c>
      <c r="D128" s="1" t="s">
        <v>367</v>
      </c>
      <c r="E128">
        <v>96</v>
      </c>
      <c r="F128" s="2">
        <v>8870.76</v>
      </c>
      <c r="G128">
        <v>0</v>
      </c>
      <c r="H128" t="str">
        <f>IF(Personen[[#This Row],[Geschlecht_orig]]=0,"nb",IF(G128=1,"m","w"))</f>
        <v>nb</v>
      </c>
      <c r="I128" t="str">
        <f t="shared" si="1"/>
        <v>erwachsen</v>
      </c>
      <c r="J128" t="str">
        <f>VLOOKUP(Personen[[#This Row],[Alter]],Altergruppe!$A$1:$C$7,3,TRUE)</f>
        <v>Pensionist/in</v>
      </c>
      <c r="K128" s="1" t="str">
        <f>LOWER(Personen[[#This Row],[email]])</f>
        <v>florencia.annice@yopmail.com</v>
      </c>
      <c r="L128" s="1" t="str">
        <f>SUBSTITUTE(Personen[[#This Row],[email klein]],"yopmail.com","am-gym.at")</f>
        <v>florencia.annice@am-gym.at</v>
      </c>
      <c r="M128" s="1" t="str">
        <f>REPLACE(Personen[[#This Row],[email klein]],LEN(K128)-11,12,"@am-gym.at")</f>
        <v>florencia.annice@am-gym.at</v>
      </c>
    </row>
    <row r="129" spans="1:13" x14ac:dyDescent="0.3">
      <c r="A129">
        <v>1127</v>
      </c>
      <c r="B129" s="1" t="s">
        <v>368</v>
      </c>
      <c r="C129" s="1" t="s">
        <v>369</v>
      </c>
      <c r="D129" s="1" t="s">
        <v>370</v>
      </c>
      <c r="E129">
        <v>88</v>
      </c>
      <c r="F129" s="2">
        <v>5291.16</v>
      </c>
      <c r="G129">
        <v>2</v>
      </c>
      <c r="H129" t="str">
        <f>IF(Personen[[#This Row],[Geschlecht_orig]]=0,"nb",IF(G129=1,"m","w"))</f>
        <v>w</v>
      </c>
      <c r="I129" t="str">
        <f t="shared" si="1"/>
        <v>erwachsen</v>
      </c>
      <c r="J129" t="str">
        <f>VLOOKUP(Personen[[#This Row],[Alter]],Altergruppe!$A$1:$C$7,3,TRUE)</f>
        <v>Pensionist/in</v>
      </c>
      <c r="K129" s="1" t="str">
        <f>LOWER(Personen[[#This Row],[email]])</f>
        <v>kate.thar@yopmail.com</v>
      </c>
      <c r="L129" s="1" t="str">
        <f>SUBSTITUTE(Personen[[#This Row],[email klein]],"yopmail.com","am-gym.at")</f>
        <v>kate.thar@am-gym.at</v>
      </c>
      <c r="M129" s="1" t="str">
        <f>REPLACE(Personen[[#This Row],[email klein]],LEN(K129)-11,12,"@am-gym.at")</f>
        <v>kate.thar@am-gym.at</v>
      </c>
    </row>
    <row r="130" spans="1:13" x14ac:dyDescent="0.3">
      <c r="A130">
        <v>1128</v>
      </c>
      <c r="B130" s="1" t="s">
        <v>371</v>
      </c>
      <c r="C130" s="1" t="s">
        <v>372</v>
      </c>
      <c r="D130" s="1" t="s">
        <v>373</v>
      </c>
      <c r="E130">
        <v>54</v>
      </c>
      <c r="F130" s="2">
        <v>5614.59</v>
      </c>
      <c r="G130">
        <v>0</v>
      </c>
      <c r="H130" t="str">
        <f>IF(Personen[[#This Row],[Geschlecht_orig]]=0,"nb",IF(G130=1,"m","w"))</f>
        <v>nb</v>
      </c>
      <c r="I130" t="str">
        <f t="shared" ref="I130:I193" si="2">IF(E130&lt;14,"unmündig",IF(E130&lt;18,"minderjährig","erwachsen"))</f>
        <v>erwachsen</v>
      </c>
      <c r="J130" t="str">
        <f>VLOOKUP(Personen[[#This Row],[Alter]],Altergruppe!$A$1:$C$7,3,TRUE)</f>
        <v>Erwachsene/r</v>
      </c>
      <c r="K130" s="1" t="str">
        <f>LOWER(Personen[[#This Row],[email]])</f>
        <v>lizzie.sundin@yopmail.com</v>
      </c>
      <c r="L130" s="1" t="str">
        <f>SUBSTITUTE(Personen[[#This Row],[email klein]],"yopmail.com","am-gym.at")</f>
        <v>lizzie.sundin@am-gym.at</v>
      </c>
      <c r="M130" s="1" t="str">
        <f>REPLACE(Personen[[#This Row],[email klein]],LEN(K130)-11,12,"@am-gym.at")</f>
        <v>lizzie.sundin@am-gym.at</v>
      </c>
    </row>
    <row r="131" spans="1:13" x14ac:dyDescent="0.3">
      <c r="A131">
        <v>1129</v>
      </c>
      <c r="B131" s="1" t="s">
        <v>374</v>
      </c>
      <c r="C131" s="1" t="s">
        <v>375</v>
      </c>
      <c r="D131" s="1" t="s">
        <v>376</v>
      </c>
      <c r="E131">
        <v>75</v>
      </c>
      <c r="F131" s="2">
        <v>9843.44</v>
      </c>
      <c r="G131">
        <v>2</v>
      </c>
      <c r="H131" t="str">
        <f>IF(Personen[[#This Row],[Geschlecht_orig]]=0,"nb",IF(G131=1,"m","w"))</f>
        <v>w</v>
      </c>
      <c r="I131" t="str">
        <f t="shared" si="2"/>
        <v>erwachsen</v>
      </c>
      <c r="J131" t="str">
        <f>VLOOKUP(Personen[[#This Row],[Alter]],Altergruppe!$A$1:$C$7,3,TRUE)</f>
        <v>Pensionist/in</v>
      </c>
      <c r="K131" s="1" t="str">
        <f>LOWER(Personen[[#This Row],[email]])</f>
        <v>ricky.kauppi@yopmail.com</v>
      </c>
      <c r="L131" s="1" t="str">
        <f>SUBSTITUTE(Personen[[#This Row],[email klein]],"yopmail.com","am-gym.at")</f>
        <v>ricky.kauppi@am-gym.at</v>
      </c>
      <c r="M131" s="1" t="str">
        <f>REPLACE(Personen[[#This Row],[email klein]],LEN(K131)-11,12,"@am-gym.at")</f>
        <v>ricky.kauppi@am-gym.at</v>
      </c>
    </row>
    <row r="132" spans="1:13" x14ac:dyDescent="0.3">
      <c r="A132">
        <v>1130</v>
      </c>
      <c r="B132" s="1" t="s">
        <v>377</v>
      </c>
      <c r="C132" s="1" t="s">
        <v>378</v>
      </c>
      <c r="D132" s="1" t="s">
        <v>379</v>
      </c>
      <c r="E132">
        <v>1</v>
      </c>
      <c r="F132" s="2">
        <v>0</v>
      </c>
      <c r="G132">
        <v>0</v>
      </c>
      <c r="H132" t="str">
        <f>IF(Personen[[#This Row],[Geschlecht_orig]]=0,"nb",IF(G132=1,"m","w"))</f>
        <v>nb</v>
      </c>
      <c r="I132" t="str">
        <f t="shared" si="2"/>
        <v>unmündig</v>
      </c>
      <c r="J132" t="str">
        <f>VLOOKUP(Personen[[#This Row],[Alter]],Altergruppe!$A$1:$C$7,3,TRUE)</f>
        <v>Baby</v>
      </c>
      <c r="K132" s="1" t="str">
        <f>LOWER(Personen[[#This Row],[email]])</f>
        <v>alyssa.mehalek@yopmail.com</v>
      </c>
      <c r="L132" s="1" t="str">
        <f>SUBSTITUTE(Personen[[#This Row],[email klein]],"yopmail.com","am-gym.at")</f>
        <v>alyssa.mehalek@am-gym.at</v>
      </c>
      <c r="M132" s="1" t="str">
        <f>REPLACE(Personen[[#This Row],[email klein]],LEN(K132)-11,12,"@am-gym.at")</f>
        <v>alyssa.mehalek@am-gym.at</v>
      </c>
    </row>
    <row r="133" spans="1:13" x14ac:dyDescent="0.3">
      <c r="A133">
        <v>1131</v>
      </c>
      <c r="B133" s="1" t="s">
        <v>380</v>
      </c>
      <c r="C133" s="1" t="s">
        <v>381</v>
      </c>
      <c r="D133" s="1" t="s">
        <v>382</v>
      </c>
      <c r="E133">
        <v>77</v>
      </c>
      <c r="F133" s="2">
        <v>1723.68</v>
      </c>
      <c r="G133">
        <v>2</v>
      </c>
      <c r="H133" t="str">
        <f>IF(Personen[[#This Row],[Geschlecht_orig]]=0,"nb",IF(G133=1,"m","w"))</f>
        <v>w</v>
      </c>
      <c r="I133" t="str">
        <f t="shared" si="2"/>
        <v>erwachsen</v>
      </c>
      <c r="J133" t="str">
        <f>VLOOKUP(Personen[[#This Row],[Alter]],Altergruppe!$A$1:$C$7,3,TRUE)</f>
        <v>Pensionist/in</v>
      </c>
      <c r="K133" s="1" t="str">
        <f>LOWER(Personen[[#This Row],[email]])</f>
        <v>kaia.ovid@yopmail.com</v>
      </c>
      <c r="L133" s="1" t="str">
        <f>SUBSTITUTE(Personen[[#This Row],[email klein]],"yopmail.com","am-gym.at")</f>
        <v>kaia.ovid@am-gym.at</v>
      </c>
      <c r="M133" s="1" t="str">
        <f>REPLACE(Personen[[#This Row],[email klein]],LEN(K133)-11,12,"@am-gym.at")</f>
        <v>kaia.ovid@am-gym.at</v>
      </c>
    </row>
    <row r="134" spans="1:13" x14ac:dyDescent="0.3">
      <c r="A134">
        <v>1132</v>
      </c>
      <c r="B134" s="1" t="s">
        <v>383</v>
      </c>
      <c r="C134" s="1" t="s">
        <v>288</v>
      </c>
      <c r="D134" s="1" t="s">
        <v>384</v>
      </c>
      <c r="E134">
        <v>89</v>
      </c>
      <c r="F134" s="2">
        <v>525.34</v>
      </c>
      <c r="G134">
        <v>1</v>
      </c>
      <c r="H134" t="str">
        <f>IF(Personen[[#This Row],[Geschlecht_orig]]=0,"nb",IF(G134=1,"m","w"))</f>
        <v>m</v>
      </c>
      <c r="I134" t="str">
        <f t="shared" si="2"/>
        <v>erwachsen</v>
      </c>
      <c r="J134" t="str">
        <f>VLOOKUP(Personen[[#This Row],[Alter]],Altergruppe!$A$1:$C$7,3,TRUE)</f>
        <v>Pensionist/in</v>
      </c>
      <c r="K134" s="1" t="str">
        <f>LOWER(Personen[[#This Row],[email]])</f>
        <v>sara-ann.maryanne@yopmail.com</v>
      </c>
      <c r="L134" s="1" t="str">
        <f>SUBSTITUTE(Personen[[#This Row],[email klein]],"yopmail.com","am-gym.at")</f>
        <v>sara-ann.maryanne@am-gym.at</v>
      </c>
      <c r="M134" s="1" t="str">
        <f>REPLACE(Personen[[#This Row],[email klein]],LEN(K134)-11,12,"@am-gym.at")</f>
        <v>sara-ann.maryanne@am-gym.at</v>
      </c>
    </row>
    <row r="135" spans="1:13" x14ac:dyDescent="0.3">
      <c r="A135">
        <v>1133</v>
      </c>
      <c r="B135" s="1" t="s">
        <v>385</v>
      </c>
      <c r="C135" s="1" t="s">
        <v>386</v>
      </c>
      <c r="D135" s="1" t="s">
        <v>387</v>
      </c>
      <c r="E135">
        <v>67</v>
      </c>
      <c r="F135" s="2">
        <v>146.19</v>
      </c>
      <c r="G135">
        <v>0</v>
      </c>
      <c r="H135" t="str">
        <f>IF(Personen[[#This Row],[Geschlecht_orig]]=0,"nb",IF(G135=1,"m","w"))</f>
        <v>nb</v>
      </c>
      <c r="I135" t="str">
        <f t="shared" si="2"/>
        <v>erwachsen</v>
      </c>
      <c r="J135" t="str">
        <f>VLOOKUP(Personen[[#This Row],[Alter]],Altergruppe!$A$1:$C$7,3,TRUE)</f>
        <v>Pensionist/in</v>
      </c>
      <c r="K135" s="1" t="str">
        <f>LOWER(Personen[[#This Row],[email]])</f>
        <v>sherrie.kazimir@yopmail.com</v>
      </c>
      <c r="L135" s="1" t="str">
        <f>SUBSTITUTE(Personen[[#This Row],[email klein]],"yopmail.com","am-gym.at")</f>
        <v>sherrie.kazimir@am-gym.at</v>
      </c>
      <c r="M135" s="1" t="str">
        <f>REPLACE(Personen[[#This Row],[email klein]],LEN(K135)-11,12,"@am-gym.at")</f>
        <v>sherrie.kazimir@am-gym.at</v>
      </c>
    </row>
    <row r="136" spans="1:13" x14ac:dyDescent="0.3">
      <c r="A136">
        <v>1134</v>
      </c>
      <c r="B136" s="1" t="s">
        <v>116</v>
      </c>
      <c r="C136" s="1" t="s">
        <v>156</v>
      </c>
      <c r="D136" s="1" t="s">
        <v>388</v>
      </c>
      <c r="E136">
        <v>93</v>
      </c>
      <c r="F136" s="2">
        <v>8285.19</v>
      </c>
      <c r="G136">
        <v>2</v>
      </c>
      <c r="H136" t="str">
        <f>IF(Personen[[#This Row],[Geschlecht_orig]]=0,"nb",IF(G136=1,"m","w"))</f>
        <v>w</v>
      </c>
      <c r="I136" t="str">
        <f t="shared" si="2"/>
        <v>erwachsen</v>
      </c>
      <c r="J136" t="str">
        <f>VLOOKUP(Personen[[#This Row],[Alter]],Altergruppe!$A$1:$C$7,3,TRUE)</f>
        <v>Pensionist/in</v>
      </c>
      <c r="K136" s="1" t="str">
        <f>LOWER(Personen[[#This Row],[email]])</f>
        <v>lorenza.kannry@yopmail.com</v>
      </c>
      <c r="L136" s="1" t="str">
        <f>SUBSTITUTE(Personen[[#This Row],[email klein]],"yopmail.com","am-gym.at")</f>
        <v>lorenza.kannry@am-gym.at</v>
      </c>
      <c r="M136" s="1" t="str">
        <f>REPLACE(Personen[[#This Row],[email klein]],LEN(K136)-11,12,"@am-gym.at")</f>
        <v>lorenza.kannry@am-gym.at</v>
      </c>
    </row>
    <row r="137" spans="1:13" x14ac:dyDescent="0.3">
      <c r="A137">
        <v>1135</v>
      </c>
      <c r="B137" s="1" t="s">
        <v>140</v>
      </c>
      <c r="C137" s="1" t="s">
        <v>389</v>
      </c>
      <c r="D137" s="1" t="s">
        <v>390</v>
      </c>
      <c r="E137">
        <v>13</v>
      </c>
      <c r="F137" s="2">
        <v>0</v>
      </c>
      <c r="G137">
        <v>1</v>
      </c>
      <c r="H137" t="str">
        <f>IF(Personen[[#This Row],[Geschlecht_orig]]=0,"nb",IF(G137=1,"m","w"))</f>
        <v>m</v>
      </c>
      <c r="I137" t="str">
        <f t="shared" si="2"/>
        <v>unmündig</v>
      </c>
      <c r="J137" t="str">
        <f>VLOOKUP(Personen[[#This Row],[Alter]],Altergruppe!$A$1:$C$7,3,TRUE)</f>
        <v>Kind</v>
      </c>
      <c r="K137" s="1" t="str">
        <f>LOWER(Personen[[#This Row],[email]])</f>
        <v>violet.pulsifer@yopmail.com</v>
      </c>
      <c r="L137" s="1" t="str">
        <f>SUBSTITUTE(Personen[[#This Row],[email klein]],"yopmail.com","am-gym.at")</f>
        <v>violet.pulsifer@am-gym.at</v>
      </c>
      <c r="M137" s="1" t="str">
        <f>REPLACE(Personen[[#This Row],[email klein]],LEN(K137)-11,12,"@am-gym.at")</f>
        <v>violet.pulsifer@am-gym.at</v>
      </c>
    </row>
    <row r="138" spans="1:13" x14ac:dyDescent="0.3">
      <c r="A138">
        <v>1136</v>
      </c>
      <c r="B138" s="1" t="s">
        <v>391</v>
      </c>
      <c r="C138" s="1" t="s">
        <v>392</v>
      </c>
      <c r="D138" s="1" t="s">
        <v>393</v>
      </c>
      <c r="E138">
        <v>15</v>
      </c>
      <c r="F138" s="2">
        <v>0</v>
      </c>
      <c r="G138">
        <v>1</v>
      </c>
      <c r="H138" t="str">
        <f>IF(Personen[[#This Row],[Geschlecht_orig]]=0,"nb",IF(G138=1,"m","w"))</f>
        <v>m</v>
      </c>
      <c r="I138" t="str">
        <f t="shared" si="2"/>
        <v>minderjährig</v>
      </c>
      <c r="J138" t="str">
        <f>VLOOKUP(Personen[[#This Row],[Alter]],Altergruppe!$A$1:$C$7,3,TRUE)</f>
        <v>Jugendliche/r</v>
      </c>
      <c r="K138" s="1" t="str">
        <f>LOWER(Personen[[#This Row],[email]])</f>
        <v>arlena.ophelia@yopmail.com</v>
      </c>
      <c r="L138" s="1" t="str">
        <f>SUBSTITUTE(Personen[[#This Row],[email klein]],"yopmail.com","am-gym.at")</f>
        <v>arlena.ophelia@am-gym.at</v>
      </c>
      <c r="M138" s="1" t="str">
        <f>REPLACE(Personen[[#This Row],[email klein]],LEN(K138)-11,12,"@am-gym.at")</f>
        <v>arlena.ophelia@am-gym.at</v>
      </c>
    </row>
    <row r="139" spans="1:13" x14ac:dyDescent="0.3">
      <c r="A139">
        <v>1137</v>
      </c>
      <c r="B139" s="1" t="s">
        <v>394</v>
      </c>
      <c r="C139" s="1" t="s">
        <v>395</v>
      </c>
      <c r="D139" s="1" t="s">
        <v>396</v>
      </c>
      <c r="E139">
        <v>73</v>
      </c>
      <c r="F139" s="2">
        <v>2965.78</v>
      </c>
      <c r="G139">
        <v>2</v>
      </c>
      <c r="H139" t="str">
        <f>IF(Personen[[#This Row],[Geschlecht_orig]]=0,"nb",IF(G139=1,"m","w"))</f>
        <v>w</v>
      </c>
      <c r="I139" t="str">
        <f t="shared" si="2"/>
        <v>erwachsen</v>
      </c>
      <c r="J139" t="str">
        <f>VLOOKUP(Personen[[#This Row],[Alter]],Altergruppe!$A$1:$C$7,3,TRUE)</f>
        <v>Pensionist/in</v>
      </c>
      <c r="K139" s="1" t="str">
        <f>LOWER(Personen[[#This Row],[email]])</f>
        <v>kary.dowski@yopmail.com</v>
      </c>
      <c r="L139" s="1" t="str">
        <f>SUBSTITUTE(Personen[[#This Row],[email klein]],"yopmail.com","am-gym.at")</f>
        <v>kary.dowski@am-gym.at</v>
      </c>
      <c r="M139" s="1" t="str">
        <f>REPLACE(Personen[[#This Row],[email klein]],LEN(K139)-11,12,"@am-gym.at")</f>
        <v>kary.dowski@am-gym.at</v>
      </c>
    </row>
    <row r="140" spans="1:13" x14ac:dyDescent="0.3">
      <c r="A140">
        <v>1138</v>
      </c>
      <c r="B140" s="1" t="s">
        <v>214</v>
      </c>
      <c r="C140" s="1" t="s">
        <v>397</v>
      </c>
      <c r="D140" s="1" t="s">
        <v>398</v>
      </c>
      <c r="E140">
        <v>52</v>
      </c>
      <c r="F140" s="2">
        <v>6045.06</v>
      </c>
      <c r="G140">
        <v>2</v>
      </c>
      <c r="H140" t="str">
        <f>IF(Personen[[#This Row],[Geschlecht_orig]]=0,"nb",IF(G140=1,"m","w"))</f>
        <v>w</v>
      </c>
      <c r="I140" t="str">
        <f t="shared" si="2"/>
        <v>erwachsen</v>
      </c>
      <c r="J140" t="str">
        <f>VLOOKUP(Personen[[#This Row],[Alter]],Altergruppe!$A$1:$C$7,3,TRUE)</f>
        <v>Erwachsene/r</v>
      </c>
      <c r="K140" s="1" t="str">
        <f>LOWER(Personen[[#This Row],[email]])</f>
        <v>elvira.brandice@yopmail.com</v>
      </c>
      <c r="L140" s="1" t="str">
        <f>SUBSTITUTE(Personen[[#This Row],[email klein]],"yopmail.com","am-gym.at")</f>
        <v>elvira.brandice@am-gym.at</v>
      </c>
      <c r="M140" s="1" t="str">
        <f>REPLACE(Personen[[#This Row],[email klein]],LEN(K140)-11,12,"@am-gym.at")</f>
        <v>elvira.brandice@am-gym.at</v>
      </c>
    </row>
    <row r="141" spans="1:13" x14ac:dyDescent="0.3">
      <c r="A141">
        <v>1139</v>
      </c>
      <c r="B141" s="1" t="s">
        <v>399</v>
      </c>
      <c r="C141" s="1" t="s">
        <v>400</v>
      </c>
      <c r="D141" s="1" t="s">
        <v>401</v>
      </c>
      <c r="E141">
        <v>46</v>
      </c>
      <c r="F141" s="2">
        <v>1182.24</v>
      </c>
      <c r="G141">
        <v>1</v>
      </c>
      <c r="H141" t="str">
        <f>IF(Personen[[#This Row],[Geschlecht_orig]]=0,"nb",IF(G141=1,"m","w"))</f>
        <v>m</v>
      </c>
      <c r="I141" t="str">
        <f t="shared" si="2"/>
        <v>erwachsen</v>
      </c>
      <c r="J141" t="str">
        <f>VLOOKUP(Personen[[#This Row],[Alter]],Altergruppe!$A$1:$C$7,3,TRUE)</f>
        <v>Erwachsene/r</v>
      </c>
      <c r="K141" s="1" t="str">
        <f>LOWER(Personen[[#This Row],[email]])</f>
        <v>jasmina.thunell@yopmail.com</v>
      </c>
      <c r="L141" s="1" t="str">
        <f>SUBSTITUTE(Personen[[#This Row],[email klein]],"yopmail.com","am-gym.at")</f>
        <v>jasmina.thunell@am-gym.at</v>
      </c>
      <c r="M141" s="1" t="str">
        <f>REPLACE(Personen[[#This Row],[email klein]],LEN(K141)-11,12,"@am-gym.at")</f>
        <v>jasmina.thunell@am-gym.at</v>
      </c>
    </row>
    <row r="142" spans="1:13" x14ac:dyDescent="0.3">
      <c r="A142">
        <v>1140</v>
      </c>
      <c r="B142" s="1" t="s">
        <v>402</v>
      </c>
      <c r="C142" s="1" t="s">
        <v>100</v>
      </c>
      <c r="D142" s="1" t="s">
        <v>403</v>
      </c>
      <c r="E142">
        <v>28</v>
      </c>
      <c r="F142" s="2">
        <v>106.82</v>
      </c>
      <c r="G142">
        <v>1</v>
      </c>
      <c r="H142" t="str">
        <f>IF(Personen[[#This Row],[Geschlecht_orig]]=0,"nb",IF(G142=1,"m","w"))</f>
        <v>m</v>
      </c>
      <c r="I142" t="str">
        <f t="shared" si="2"/>
        <v>erwachsen</v>
      </c>
      <c r="J142" t="str">
        <f>VLOOKUP(Personen[[#This Row],[Alter]],Altergruppe!$A$1:$C$7,3,TRUE)</f>
        <v>Erwachsene/r</v>
      </c>
      <c r="K142" s="1" t="str">
        <f>LOWER(Personen[[#This Row],[email]])</f>
        <v>dari.rodmann@yopmail.com</v>
      </c>
      <c r="L142" s="1" t="str">
        <f>SUBSTITUTE(Personen[[#This Row],[email klein]],"yopmail.com","am-gym.at")</f>
        <v>dari.rodmann@am-gym.at</v>
      </c>
      <c r="M142" s="1" t="str">
        <f>REPLACE(Personen[[#This Row],[email klein]],LEN(K142)-11,12,"@am-gym.at")</f>
        <v>dari.rodmann@am-gym.at</v>
      </c>
    </row>
    <row r="143" spans="1:13" x14ac:dyDescent="0.3">
      <c r="A143">
        <v>1141</v>
      </c>
      <c r="B143" s="1" t="s">
        <v>404</v>
      </c>
      <c r="C143" s="1" t="s">
        <v>405</v>
      </c>
      <c r="D143" s="1" t="s">
        <v>406</v>
      </c>
      <c r="E143">
        <v>54</v>
      </c>
      <c r="F143" s="2">
        <v>4516.66</v>
      </c>
      <c r="G143">
        <v>0</v>
      </c>
      <c r="H143" t="str">
        <f>IF(Personen[[#This Row],[Geschlecht_orig]]=0,"nb",IF(G143=1,"m","w"))</f>
        <v>nb</v>
      </c>
      <c r="I143" t="str">
        <f t="shared" si="2"/>
        <v>erwachsen</v>
      </c>
      <c r="J143" t="str">
        <f>VLOOKUP(Personen[[#This Row],[Alter]],Altergruppe!$A$1:$C$7,3,TRUE)</f>
        <v>Erwachsene/r</v>
      </c>
      <c r="K143" s="1" t="str">
        <f>LOWER(Personen[[#This Row],[email]])</f>
        <v>meriel.wenda@yopmail.com</v>
      </c>
      <c r="L143" s="1" t="str">
        <f>SUBSTITUTE(Personen[[#This Row],[email klein]],"yopmail.com","am-gym.at")</f>
        <v>meriel.wenda@am-gym.at</v>
      </c>
      <c r="M143" s="1" t="str">
        <f>REPLACE(Personen[[#This Row],[email klein]],LEN(K143)-11,12,"@am-gym.at")</f>
        <v>meriel.wenda@am-gym.at</v>
      </c>
    </row>
    <row r="144" spans="1:13" x14ac:dyDescent="0.3">
      <c r="A144">
        <v>1142</v>
      </c>
      <c r="B144" s="1" t="s">
        <v>407</v>
      </c>
      <c r="C144" s="1" t="s">
        <v>408</v>
      </c>
      <c r="D144" s="1" t="s">
        <v>409</v>
      </c>
      <c r="E144">
        <v>27</v>
      </c>
      <c r="F144" s="2">
        <v>3577.14</v>
      </c>
      <c r="G144">
        <v>2</v>
      </c>
      <c r="H144" t="str">
        <f>IF(Personen[[#This Row],[Geschlecht_orig]]=0,"nb",IF(G144=1,"m","w"))</f>
        <v>w</v>
      </c>
      <c r="I144" t="str">
        <f t="shared" si="2"/>
        <v>erwachsen</v>
      </c>
      <c r="J144" t="str">
        <f>VLOOKUP(Personen[[#This Row],[Alter]],Altergruppe!$A$1:$C$7,3,TRUE)</f>
        <v>Erwachsene/r</v>
      </c>
      <c r="K144" s="1" t="str">
        <f>LOWER(Personen[[#This Row],[email]])</f>
        <v>clarice.ardra@yopmail.com</v>
      </c>
      <c r="L144" s="1" t="str">
        <f>SUBSTITUTE(Personen[[#This Row],[email klein]],"yopmail.com","am-gym.at")</f>
        <v>clarice.ardra@am-gym.at</v>
      </c>
      <c r="M144" s="1" t="str">
        <f>REPLACE(Personen[[#This Row],[email klein]],LEN(K144)-11,12,"@am-gym.at")</f>
        <v>clarice.ardra@am-gym.at</v>
      </c>
    </row>
    <row r="145" spans="1:13" x14ac:dyDescent="0.3">
      <c r="A145">
        <v>1143</v>
      </c>
      <c r="B145" s="1" t="s">
        <v>410</v>
      </c>
      <c r="C145" s="1" t="s">
        <v>411</v>
      </c>
      <c r="D145" s="1" t="s">
        <v>412</v>
      </c>
      <c r="E145">
        <v>66</v>
      </c>
      <c r="F145" s="2">
        <v>323.07</v>
      </c>
      <c r="G145">
        <v>2</v>
      </c>
      <c r="H145" t="str">
        <f>IF(Personen[[#This Row],[Geschlecht_orig]]=0,"nb",IF(G145=1,"m","w"))</f>
        <v>w</v>
      </c>
      <c r="I145" t="str">
        <f t="shared" si="2"/>
        <v>erwachsen</v>
      </c>
      <c r="J145" t="str">
        <f>VLOOKUP(Personen[[#This Row],[Alter]],Altergruppe!$A$1:$C$7,3,TRUE)</f>
        <v>Pensionist/in</v>
      </c>
      <c r="K145" s="1" t="str">
        <f>LOWER(Personen[[#This Row],[email]])</f>
        <v>carol-jean.travax@yopmail.com</v>
      </c>
      <c r="L145" s="1" t="str">
        <f>SUBSTITUTE(Personen[[#This Row],[email klein]],"yopmail.com","am-gym.at")</f>
        <v>carol-jean.travax@am-gym.at</v>
      </c>
      <c r="M145" s="1" t="str">
        <f>REPLACE(Personen[[#This Row],[email klein]],LEN(K145)-11,12,"@am-gym.at")</f>
        <v>carol-jean.travax@am-gym.at</v>
      </c>
    </row>
    <row r="146" spans="1:13" x14ac:dyDescent="0.3">
      <c r="A146">
        <v>1144</v>
      </c>
      <c r="B146" s="1" t="s">
        <v>413</v>
      </c>
      <c r="C146" s="1" t="s">
        <v>414</v>
      </c>
      <c r="D146" s="1" t="s">
        <v>415</v>
      </c>
      <c r="E146">
        <v>21</v>
      </c>
      <c r="F146" s="2">
        <v>628.80999999999995</v>
      </c>
      <c r="G146">
        <v>2</v>
      </c>
      <c r="H146" t="str">
        <f>IF(Personen[[#This Row],[Geschlecht_orig]]=0,"nb",IF(G146=1,"m","w"))</f>
        <v>w</v>
      </c>
      <c r="I146" t="str">
        <f t="shared" si="2"/>
        <v>erwachsen</v>
      </c>
      <c r="J146" t="str">
        <f>VLOOKUP(Personen[[#This Row],[Alter]],Altergruppe!$A$1:$C$7,3,TRUE)</f>
        <v>Erwachsene/r</v>
      </c>
      <c r="K146" s="1" t="str">
        <f>LOWER(Personen[[#This Row],[email]])</f>
        <v>raquela.jerald@yopmail.com</v>
      </c>
      <c r="L146" s="1" t="str">
        <f>SUBSTITUTE(Personen[[#This Row],[email klein]],"yopmail.com","am-gym.at")</f>
        <v>raquela.jerald@am-gym.at</v>
      </c>
      <c r="M146" s="1" t="str">
        <f>REPLACE(Personen[[#This Row],[email klein]],LEN(K146)-11,12,"@am-gym.at")</f>
        <v>raquela.jerald@am-gym.at</v>
      </c>
    </row>
    <row r="147" spans="1:13" x14ac:dyDescent="0.3">
      <c r="A147">
        <v>1145</v>
      </c>
      <c r="B147" s="1" t="s">
        <v>416</v>
      </c>
      <c r="C147" s="1" t="s">
        <v>417</v>
      </c>
      <c r="D147" s="1" t="s">
        <v>418</v>
      </c>
      <c r="E147">
        <v>45</v>
      </c>
      <c r="F147" s="2">
        <v>8450.06</v>
      </c>
      <c r="G147">
        <v>1</v>
      </c>
      <c r="H147" t="str">
        <f>IF(Personen[[#This Row],[Geschlecht_orig]]=0,"nb",IF(G147=1,"m","w"))</f>
        <v>m</v>
      </c>
      <c r="I147" t="str">
        <f t="shared" si="2"/>
        <v>erwachsen</v>
      </c>
      <c r="J147" t="str">
        <f>VLOOKUP(Personen[[#This Row],[Alter]],Altergruppe!$A$1:$C$7,3,TRUE)</f>
        <v>Erwachsene/r</v>
      </c>
      <c r="K147" s="1" t="str">
        <f>LOWER(Personen[[#This Row],[email]])</f>
        <v>atlanta.marijo@yopmail.com</v>
      </c>
      <c r="L147" s="1" t="str">
        <f>SUBSTITUTE(Personen[[#This Row],[email klein]],"yopmail.com","am-gym.at")</f>
        <v>atlanta.marijo@am-gym.at</v>
      </c>
      <c r="M147" s="1" t="str">
        <f>REPLACE(Personen[[#This Row],[email klein]],LEN(K147)-11,12,"@am-gym.at")</f>
        <v>atlanta.marijo@am-gym.at</v>
      </c>
    </row>
    <row r="148" spans="1:13" x14ac:dyDescent="0.3">
      <c r="A148">
        <v>1146</v>
      </c>
      <c r="B148" s="1" t="s">
        <v>25</v>
      </c>
      <c r="C148" s="1" t="s">
        <v>186</v>
      </c>
      <c r="D148" s="1" t="s">
        <v>419</v>
      </c>
      <c r="E148">
        <v>19</v>
      </c>
      <c r="F148" s="2">
        <v>289.49</v>
      </c>
      <c r="G148">
        <v>1</v>
      </c>
      <c r="H148" t="str">
        <f>IF(Personen[[#This Row],[Geschlecht_orig]]=0,"nb",IF(G148=1,"m","w"))</f>
        <v>m</v>
      </c>
      <c r="I148" t="str">
        <f t="shared" si="2"/>
        <v>erwachsen</v>
      </c>
      <c r="J148" t="str">
        <f>VLOOKUP(Personen[[#This Row],[Alter]],Altergruppe!$A$1:$C$7,3,TRUE)</f>
        <v>Erwachsene/r</v>
      </c>
      <c r="K148" s="1" t="str">
        <f>LOWER(Personen[[#This Row],[email]])</f>
        <v>minda.zachary@yopmail.com</v>
      </c>
      <c r="L148" s="1" t="str">
        <f>SUBSTITUTE(Personen[[#This Row],[email klein]],"yopmail.com","am-gym.at")</f>
        <v>minda.zachary@am-gym.at</v>
      </c>
      <c r="M148" s="1" t="str">
        <f>REPLACE(Personen[[#This Row],[email klein]],LEN(K148)-11,12,"@am-gym.at")</f>
        <v>minda.zachary@am-gym.at</v>
      </c>
    </row>
    <row r="149" spans="1:13" x14ac:dyDescent="0.3">
      <c r="A149">
        <v>1147</v>
      </c>
      <c r="B149" s="1" t="s">
        <v>420</v>
      </c>
      <c r="C149" s="1" t="s">
        <v>421</v>
      </c>
      <c r="D149" s="1" t="s">
        <v>422</v>
      </c>
      <c r="E149">
        <v>12</v>
      </c>
      <c r="F149" s="2">
        <v>0</v>
      </c>
      <c r="G149">
        <v>1</v>
      </c>
      <c r="H149" t="str">
        <f>IF(Personen[[#This Row],[Geschlecht_orig]]=0,"nb",IF(G149=1,"m","w"))</f>
        <v>m</v>
      </c>
      <c r="I149" t="str">
        <f t="shared" si="2"/>
        <v>unmündig</v>
      </c>
      <c r="J149" t="str">
        <f>VLOOKUP(Personen[[#This Row],[Alter]],Altergruppe!$A$1:$C$7,3,TRUE)</f>
        <v>Kind</v>
      </c>
      <c r="K149" s="1" t="str">
        <f>LOWER(Personen[[#This Row],[email]])</f>
        <v>shandie.nea@yopmail.com</v>
      </c>
      <c r="L149" s="1" t="str">
        <f>SUBSTITUTE(Personen[[#This Row],[email klein]],"yopmail.com","am-gym.at")</f>
        <v>shandie.nea@am-gym.at</v>
      </c>
      <c r="M149" s="1" t="str">
        <f>REPLACE(Personen[[#This Row],[email klein]],LEN(K149)-11,12,"@am-gym.at")</f>
        <v>shandie.nea@am-gym.at</v>
      </c>
    </row>
    <row r="150" spans="1:13" x14ac:dyDescent="0.3">
      <c r="A150">
        <v>1148</v>
      </c>
      <c r="B150" s="1" t="s">
        <v>423</v>
      </c>
      <c r="C150" s="1" t="s">
        <v>424</v>
      </c>
      <c r="D150" s="1" t="s">
        <v>425</v>
      </c>
      <c r="E150">
        <v>3</v>
      </c>
      <c r="F150" s="2">
        <v>0</v>
      </c>
      <c r="G150">
        <v>0</v>
      </c>
      <c r="H150" t="str">
        <f>IF(Personen[[#This Row],[Geschlecht_orig]]=0,"nb",IF(G150=1,"m","w"))</f>
        <v>nb</v>
      </c>
      <c r="I150" t="str">
        <f t="shared" si="2"/>
        <v>unmündig</v>
      </c>
      <c r="J150" t="str">
        <f>VLOOKUP(Personen[[#This Row],[Alter]],Altergruppe!$A$1:$C$7,3,TRUE)</f>
        <v>Baby</v>
      </c>
      <c r="K150" s="1" t="str">
        <f>LOWER(Personen[[#This Row],[email]])</f>
        <v>glynnis.kenney@yopmail.com</v>
      </c>
      <c r="L150" s="1" t="str">
        <f>SUBSTITUTE(Personen[[#This Row],[email klein]],"yopmail.com","am-gym.at")</f>
        <v>glynnis.kenney@am-gym.at</v>
      </c>
      <c r="M150" s="1" t="str">
        <f>REPLACE(Personen[[#This Row],[email klein]],LEN(K150)-11,12,"@am-gym.at")</f>
        <v>glynnis.kenney@am-gym.at</v>
      </c>
    </row>
    <row r="151" spans="1:13" x14ac:dyDescent="0.3">
      <c r="A151">
        <v>1149</v>
      </c>
      <c r="B151" s="1" t="s">
        <v>426</v>
      </c>
      <c r="C151" s="1" t="s">
        <v>427</v>
      </c>
      <c r="D151" s="1" t="s">
        <v>428</v>
      </c>
      <c r="E151">
        <v>93</v>
      </c>
      <c r="F151" s="2">
        <v>6519.72</v>
      </c>
      <c r="G151">
        <v>2</v>
      </c>
      <c r="H151" t="str">
        <f>IF(Personen[[#This Row],[Geschlecht_orig]]=0,"nb",IF(G151=1,"m","w"))</f>
        <v>w</v>
      </c>
      <c r="I151" t="str">
        <f t="shared" si="2"/>
        <v>erwachsen</v>
      </c>
      <c r="J151" t="str">
        <f>VLOOKUP(Personen[[#This Row],[Alter]],Altergruppe!$A$1:$C$7,3,TRUE)</f>
        <v>Pensionist/in</v>
      </c>
      <c r="K151" s="1" t="str">
        <f>LOWER(Personen[[#This Row],[email]])</f>
        <v>eolanda.arvo@yopmail.com</v>
      </c>
      <c r="L151" s="1" t="str">
        <f>SUBSTITUTE(Personen[[#This Row],[email klein]],"yopmail.com","am-gym.at")</f>
        <v>eolanda.arvo@am-gym.at</v>
      </c>
      <c r="M151" s="1" t="str">
        <f>REPLACE(Personen[[#This Row],[email klein]],LEN(K151)-11,12,"@am-gym.at")</f>
        <v>eolanda.arvo@am-gym.at</v>
      </c>
    </row>
    <row r="152" spans="1:13" x14ac:dyDescent="0.3">
      <c r="A152">
        <v>1150</v>
      </c>
      <c r="B152" s="1" t="s">
        <v>429</v>
      </c>
      <c r="C152" s="1" t="s">
        <v>430</v>
      </c>
      <c r="D152" s="1" t="s">
        <v>431</v>
      </c>
      <c r="E152">
        <v>54</v>
      </c>
      <c r="F152" s="2">
        <v>5428.55</v>
      </c>
      <c r="G152">
        <v>2</v>
      </c>
      <c r="H152" t="str">
        <f>IF(Personen[[#This Row],[Geschlecht_orig]]=0,"nb",IF(G152=1,"m","w"))</f>
        <v>w</v>
      </c>
      <c r="I152" t="str">
        <f t="shared" si="2"/>
        <v>erwachsen</v>
      </c>
      <c r="J152" t="str">
        <f>VLOOKUP(Personen[[#This Row],[Alter]],Altergruppe!$A$1:$C$7,3,TRUE)</f>
        <v>Erwachsene/r</v>
      </c>
      <c r="K152" s="1" t="str">
        <f>LOWER(Personen[[#This Row],[email]])</f>
        <v>aryn.si@yopmail.com</v>
      </c>
      <c r="L152" s="1" t="str">
        <f>SUBSTITUTE(Personen[[#This Row],[email klein]],"yopmail.com","am-gym.at")</f>
        <v>aryn.si@am-gym.at</v>
      </c>
      <c r="M152" s="1" t="str">
        <f>REPLACE(Personen[[#This Row],[email klein]],LEN(K152)-11,12,"@am-gym.at")</f>
        <v>aryn.si@am-gym.at</v>
      </c>
    </row>
    <row r="153" spans="1:13" x14ac:dyDescent="0.3">
      <c r="A153">
        <v>1151</v>
      </c>
      <c r="B153" s="1" t="s">
        <v>432</v>
      </c>
      <c r="C153" s="1" t="s">
        <v>433</v>
      </c>
      <c r="D153" s="1" t="s">
        <v>434</v>
      </c>
      <c r="E153">
        <v>34</v>
      </c>
      <c r="F153" s="2">
        <v>2589.5700000000002</v>
      </c>
      <c r="G153">
        <v>2</v>
      </c>
      <c r="H153" t="str">
        <f>IF(Personen[[#This Row],[Geschlecht_orig]]=0,"nb",IF(G153=1,"m","w"))</f>
        <v>w</v>
      </c>
      <c r="I153" t="str">
        <f t="shared" si="2"/>
        <v>erwachsen</v>
      </c>
      <c r="J153" t="str">
        <f>VLOOKUP(Personen[[#This Row],[Alter]],Altergruppe!$A$1:$C$7,3,TRUE)</f>
        <v>Erwachsene/r</v>
      </c>
      <c r="K153" s="1" t="str">
        <f>LOWER(Personen[[#This Row],[email]])</f>
        <v>dennie.campball@yopmail.com</v>
      </c>
      <c r="L153" s="1" t="str">
        <f>SUBSTITUTE(Personen[[#This Row],[email klein]],"yopmail.com","am-gym.at")</f>
        <v>dennie.campball@am-gym.at</v>
      </c>
      <c r="M153" s="1" t="str">
        <f>REPLACE(Personen[[#This Row],[email klein]],LEN(K153)-11,12,"@am-gym.at")</f>
        <v>dennie.campball@am-gym.at</v>
      </c>
    </row>
    <row r="154" spans="1:13" x14ac:dyDescent="0.3">
      <c r="A154">
        <v>1152</v>
      </c>
      <c r="B154" s="1" t="s">
        <v>435</v>
      </c>
      <c r="C154" s="1" t="s">
        <v>436</v>
      </c>
      <c r="D154" s="1" t="s">
        <v>437</v>
      </c>
      <c r="E154">
        <v>79</v>
      </c>
      <c r="F154" s="2">
        <v>3886.46</v>
      </c>
      <c r="G154">
        <v>1</v>
      </c>
      <c r="H154" t="str">
        <f>IF(Personen[[#This Row],[Geschlecht_orig]]=0,"nb",IF(G154=1,"m","w"))</f>
        <v>m</v>
      </c>
      <c r="I154" t="str">
        <f t="shared" si="2"/>
        <v>erwachsen</v>
      </c>
      <c r="J154" t="str">
        <f>VLOOKUP(Personen[[#This Row],[Alter]],Altergruppe!$A$1:$C$7,3,TRUE)</f>
        <v>Pensionist/in</v>
      </c>
      <c r="K154" s="1" t="str">
        <f>LOWER(Personen[[#This Row],[email]])</f>
        <v>karolina.munn@yopmail.com</v>
      </c>
      <c r="L154" s="1" t="str">
        <f>SUBSTITUTE(Personen[[#This Row],[email klein]],"yopmail.com","am-gym.at")</f>
        <v>karolina.munn@am-gym.at</v>
      </c>
      <c r="M154" s="1" t="str">
        <f>REPLACE(Personen[[#This Row],[email klein]],LEN(K154)-11,12,"@am-gym.at")</f>
        <v>karolina.munn@am-gym.at</v>
      </c>
    </row>
    <row r="155" spans="1:13" x14ac:dyDescent="0.3">
      <c r="A155">
        <v>1153</v>
      </c>
      <c r="B155" s="1" t="s">
        <v>438</v>
      </c>
      <c r="C155" s="1" t="s">
        <v>439</v>
      </c>
      <c r="D155" s="1" t="s">
        <v>440</v>
      </c>
      <c r="E155">
        <v>65</v>
      </c>
      <c r="F155" s="2">
        <v>2206.88</v>
      </c>
      <c r="G155">
        <v>0</v>
      </c>
      <c r="H155" t="str">
        <f>IF(Personen[[#This Row],[Geschlecht_orig]]=0,"nb",IF(G155=1,"m","w"))</f>
        <v>nb</v>
      </c>
      <c r="I155" t="str">
        <f t="shared" si="2"/>
        <v>erwachsen</v>
      </c>
      <c r="J155" t="str">
        <f>VLOOKUP(Personen[[#This Row],[Alter]],Altergruppe!$A$1:$C$7,3,TRUE)</f>
        <v>Pensionist/in</v>
      </c>
      <c r="K155" s="1" t="str">
        <f>LOWER(Personen[[#This Row],[email]])</f>
        <v>mady.roxanna@yopmail.com</v>
      </c>
      <c r="L155" s="1" t="str">
        <f>SUBSTITUTE(Personen[[#This Row],[email klein]],"yopmail.com","am-gym.at")</f>
        <v>mady.roxanna@am-gym.at</v>
      </c>
      <c r="M155" s="1" t="str">
        <f>REPLACE(Personen[[#This Row],[email klein]],LEN(K155)-11,12,"@am-gym.at")</f>
        <v>mady.roxanna@am-gym.at</v>
      </c>
    </row>
    <row r="156" spans="1:13" x14ac:dyDescent="0.3">
      <c r="A156">
        <v>1154</v>
      </c>
      <c r="B156" s="1" t="s">
        <v>441</v>
      </c>
      <c r="C156" s="1" t="s">
        <v>442</v>
      </c>
      <c r="D156" s="1" t="s">
        <v>443</v>
      </c>
      <c r="E156">
        <v>72</v>
      </c>
      <c r="F156" s="2">
        <v>1911.38</v>
      </c>
      <c r="G156">
        <v>0</v>
      </c>
      <c r="H156" t="str">
        <f>IF(Personen[[#This Row],[Geschlecht_orig]]=0,"nb",IF(G156=1,"m","w"))</f>
        <v>nb</v>
      </c>
      <c r="I156" t="str">
        <f t="shared" si="2"/>
        <v>erwachsen</v>
      </c>
      <c r="J156" t="str">
        <f>VLOOKUP(Personen[[#This Row],[Alter]],Altergruppe!$A$1:$C$7,3,TRUE)</f>
        <v>Pensionist/in</v>
      </c>
      <c r="K156" s="1" t="str">
        <f>LOWER(Personen[[#This Row],[email]])</f>
        <v>tatiania.maurine@yopmail.com</v>
      </c>
      <c r="L156" s="1" t="str">
        <f>SUBSTITUTE(Personen[[#This Row],[email klein]],"yopmail.com","am-gym.at")</f>
        <v>tatiania.maurine@am-gym.at</v>
      </c>
      <c r="M156" s="1" t="str">
        <f>REPLACE(Personen[[#This Row],[email klein]],LEN(K156)-11,12,"@am-gym.at")</f>
        <v>tatiania.maurine@am-gym.at</v>
      </c>
    </row>
    <row r="157" spans="1:13" x14ac:dyDescent="0.3">
      <c r="A157">
        <v>1155</v>
      </c>
      <c r="B157" s="1" t="s">
        <v>444</v>
      </c>
      <c r="C157" s="1" t="s">
        <v>445</v>
      </c>
      <c r="D157" s="1" t="s">
        <v>446</v>
      </c>
      <c r="E157">
        <v>50</v>
      </c>
      <c r="F157" s="2">
        <v>8440.6299999999992</v>
      </c>
      <c r="G157">
        <v>0</v>
      </c>
      <c r="H157" t="str">
        <f>IF(Personen[[#This Row],[Geschlecht_orig]]=0,"nb",IF(G157=1,"m","w"))</f>
        <v>nb</v>
      </c>
      <c r="I157" t="str">
        <f t="shared" si="2"/>
        <v>erwachsen</v>
      </c>
      <c r="J157" t="str">
        <f>VLOOKUP(Personen[[#This Row],[Alter]],Altergruppe!$A$1:$C$7,3,TRUE)</f>
        <v>Erwachsene/r</v>
      </c>
      <c r="K157" s="1" t="str">
        <f>LOWER(Personen[[#This Row],[email]])</f>
        <v>alameda.gavrila@yopmail.com</v>
      </c>
      <c r="L157" s="1" t="str">
        <f>SUBSTITUTE(Personen[[#This Row],[email klein]],"yopmail.com","am-gym.at")</f>
        <v>alameda.gavrila@am-gym.at</v>
      </c>
      <c r="M157" s="1" t="str">
        <f>REPLACE(Personen[[#This Row],[email klein]],LEN(K157)-11,12,"@am-gym.at")</f>
        <v>alameda.gavrila@am-gym.at</v>
      </c>
    </row>
    <row r="158" spans="1:13" x14ac:dyDescent="0.3">
      <c r="A158">
        <v>1156</v>
      </c>
      <c r="B158" s="1" t="s">
        <v>447</v>
      </c>
      <c r="C158" s="1" t="s">
        <v>448</v>
      </c>
      <c r="D158" s="1" t="s">
        <v>449</v>
      </c>
      <c r="E158">
        <v>60</v>
      </c>
      <c r="F158" s="2">
        <v>9776.3700000000008</v>
      </c>
      <c r="G158">
        <v>2</v>
      </c>
      <c r="H158" t="str">
        <f>IF(Personen[[#This Row],[Geschlecht_orig]]=0,"nb",IF(G158=1,"m","w"))</f>
        <v>w</v>
      </c>
      <c r="I158" t="str">
        <f t="shared" si="2"/>
        <v>erwachsen</v>
      </c>
      <c r="J158" t="str">
        <f>VLOOKUP(Personen[[#This Row],[Alter]],Altergruppe!$A$1:$C$7,3,TRUE)</f>
        <v>Erwachsene/r</v>
      </c>
      <c r="K158" s="1" t="str">
        <f>LOWER(Personen[[#This Row],[email]])</f>
        <v>tybie.bahr@yopmail.com</v>
      </c>
      <c r="L158" s="1" t="str">
        <f>SUBSTITUTE(Personen[[#This Row],[email klein]],"yopmail.com","am-gym.at")</f>
        <v>tybie.bahr@am-gym.at</v>
      </c>
      <c r="M158" s="1" t="str">
        <f>REPLACE(Personen[[#This Row],[email klein]],LEN(K158)-11,12,"@am-gym.at")</f>
        <v>tybie.bahr@am-gym.at</v>
      </c>
    </row>
    <row r="159" spans="1:13" x14ac:dyDescent="0.3">
      <c r="A159">
        <v>1157</v>
      </c>
      <c r="B159" s="1" t="s">
        <v>22</v>
      </c>
      <c r="C159" s="1" t="s">
        <v>450</v>
      </c>
      <c r="D159" s="1" t="s">
        <v>451</v>
      </c>
      <c r="E159">
        <v>49</v>
      </c>
      <c r="F159" s="2">
        <v>4544.08</v>
      </c>
      <c r="G159">
        <v>0</v>
      </c>
      <c r="H159" t="str">
        <f>IF(Personen[[#This Row],[Geschlecht_orig]]=0,"nb",IF(G159=1,"m","w"))</f>
        <v>nb</v>
      </c>
      <c r="I159" t="str">
        <f t="shared" si="2"/>
        <v>erwachsen</v>
      </c>
      <c r="J159" t="str">
        <f>VLOOKUP(Personen[[#This Row],[Alter]],Altergruppe!$A$1:$C$7,3,TRUE)</f>
        <v>Erwachsene/r</v>
      </c>
      <c r="K159" s="1" t="str">
        <f>LOWER(Personen[[#This Row],[email]])</f>
        <v>correy.fosque@yopmail.com</v>
      </c>
      <c r="L159" s="1" t="str">
        <f>SUBSTITUTE(Personen[[#This Row],[email klein]],"yopmail.com","am-gym.at")</f>
        <v>correy.fosque@am-gym.at</v>
      </c>
      <c r="M159" s="1" t="str">
        <f>REPLACE(Personen[[#This Row],[email klein]],LEN(K159)-11,12,"@am-gym.at")</f>
        <v>correy.fosque@am-gym.at</v>
      </c>
    </row>
    <row r="160" spans="1:13" x14ac:dyDescent="0.3">
      <c r="A160">
        <v>1158</v>
      </c>
      <c r="B160" s="1" t="s">
        <v>452</v>
      </c>
      <c r="C160" s="1" t="s">
        <v>453</v>
      </c>
      <c r="D160" s="1" t="s">
        <v>454</v>
      </c>
      <c r="E160">
        <v>79</v>
      </c>
      <c r="F160" s="2">
        <v>5363.09</v>
      </c>
      <c r="G160">
        <v>2</v>
      </c>
      <c r="H160" t="str">
        <f>IF(Personen[[#This Row],[Geschlecht_orig]]=0,"nb",IF(G160=1,"m","w"))</f>
        <v>w</v>
      </c>
      <c r="I160" t="str">
        <f t="shared" si="2"/>
        <v>erwachsen</v>
      </c>
      <c r="J160" t="str">
        <f>VLOOKUP(Personen[[#This Row],[Alter]],Altergruppe!$A$1:$C$7,3,TRUE)</f>
        <v>Pensionist/in</v>
      </c>
      <c r="K160" s="1" t="str">
        <f>LOWER(Personen[[#This Row],[email]])</f>
        <v>alexine.haymes@yopmail.com</v>
      </c>
      <c r="L160" s="1" t="str">
        <f>SUBSTITUTE(Personen[[#This Row],[email klein]],"yopmail.com","am-gym.at")</f>
        <v>alexine.haymes@am-gym.at</v>
      </c>
      <c r="M160" s="1" t="str">
        <f>REPLACE(Personen[[#This Row],[email klein]],LEN(K160)-11,12,"@am-gym.at")</f>
        <v>alexine.haymes@am-gym.at</v>
      </c>
    </row>
    <row r="161" spans="1:13" x14ac:dyDescent="0.3">
      <c r="A161">
        <v>1159</v>
      </c>
      <c r="B161" s="1" t="s">
        <v>308</v>
      </c>
      <c r="C161" s="1" t="s">
        <v>314</v>
      </c>
      <c r="D161" s="1" t="s">
        <v>455</v>
      </c>
      <c r="E161">
        <v>58</v>
      </c>
      <c r="F161" s="2">
        <v>5125.0600000000004</v>
      </c>
      <c r="G161">
        <v>0</v>
      </c>
      <c r="H161" t="str">
        <f>IF(Personen[[#This Row],[Geschlecht_orig]]=0,"nb",IF(G161=1,"m","w"))</f>
        <v>nb</v>
      </c>
      <c r="I161" t="str">
        <f t="shared" si="2"/>
        <v>erwachsen</v>
      </c>
      <c r="J161" t="str">
        <f>VLOOKUP(Personen[[#This Row],[Alter]],Altergruppe!$A$1:$C$7,3,TRUE)</f>
        <v>Erwachsene/r</v>
      </c>
      <c r="K161" s="1" t="str">
        <f>LOWER(Personen[[#This Row],[email]])</f>
        <v>hannis.mintz@yopmail.com</v>
      </c>
      <c r="L161" s="1" t="str">
        <f>SUBSTITUTE(Personen[[#This Row],[email klein]],"yopmail.com","am-gym.at")</f>
        <v>hannis.mintz@am-gym.at</v>
      </c>
      <c r="M161" s="1" t="str">
        <f>REPLACE(Personen[[#This Row],[email klein]],LEN(K161)-11,12,"@am-gym.at")</f>
        <v>hannis.mintz@am-gym.at</v>
      </c>
    </row>
    <row r="162" spans="1:13" x14ac:dyDescent="0.3">
      <c r="A162">
        <v>1160</v>
      </c>
      <c r="B162" s="1" t="s">
        <v>456</v>
      </c>
      <c r="C162" s="1" t="s">
        <v>457</v>
      </c>
      <c r="D162" s="1" t="s">
        <v>458</v>
      </c>
      <c r="E162">
        <v>46</v>
      </c>
      <c r="F162" s="2">
        <v>6079.74</v>
      </c>
      <c r="G162">
        <v>0</v>
      </c>
      <c r="H162" t="str">
        <f>IF(Personen[[#This Row],[Geschlecht_orig]]=0,"nb",IF(G162=1,"m","w"))</f>
        <v>nb</v>
      </c>
      <c r="I162" t="str">
        <f t="shared" si="2"/>
        <v>erwachsen</v>
      </c>
      <c r="J162" t="str">
        <f>VLOOKUP(Personen[[#This Row],[Alter]],Altergruppe!$A$1:$C$7,3,TRUE)</f>
        <v>Erwachsene/r</v>
      </c>
      <c r="K162" s="1" t="str">
        <f>LOWER(Personen[[#This Row],[email]])</f>
        <v>monika.berl@yopmail.com</v>
      </c>
      <c r="L162" s="1" t="str">
        <f>SUBSTITUTE(Personen[[#This Row],[email klein]],"yopmail.com","am-gym.at")</f>
        <v>monika.berl@am-gym.at</v>
      </c>
      <c r="M162" s="1" t="str">
        <f>REPLACE(Personen[[#This Row],[email klein]],LEN(K162)-11,12,"@am-gym.at")</f>
        <v>monika.berl@am-gym.at</v>
      </c>
    </row>
    <row r="163" spans="1:13" x14ac:dyDescent="0.3">
      <c r="A163">
        <v>1161</v>
      </c>
      <c r="B163" s="1" t="s">
        <v>459</v>
      </c>
      <c r="C163" s="1" t="s">
        <v>460</v>
      </c>
      <c r="D163" s="1" t="s">
        <v>461</v>
      </c>
      <c r="E163">
        <v>85</v>
      </c>
      <c r="F163" s="2">
        <v>358.13</v>
      </c>
      <c r="G163">
        <v>0</v>
      </c>
      <c r="H163" t="str">
        <f>IF(Personen[[#This Row],[Geschlecht_orig]]=0,"nb",IF(G163=1,"m","w"))</f>
        <v>nb</v>
      </c>
      <c r="I163" t="str">
        <f t="shared" si="2"/>
        <v>erwachsen</v>
      </c>
      <c r="J163" t="str">
        <f>VLOOKUP(Personen[[#This Row],[Alter]],Altergruppe!$A$1:$C$7,3,TRUE)</f>
        <v>Pensionist/in</v>
      </c>
      <c r="K163" s="1" t="str">
        <f>LOWER(Personen[[#This Row],[email]])</f>
        <v>mureil.wilkinson@yopmail.com</v>
      </c>
      <c r="L163" s="1" t="str">
        <f>SUBSTITUTE(Personen[[#This Row],[email klein]],"yopmail.com","am-gym.at")</f>
        <v>mureil.wilkinson@am-gym.at</v>
      </c>
      <c r="M163" s="1" t="str">
        <f>REPLACE(Personen[[#This Row],[email klein]],LEN(K163)-11,12,"@am-gym.at")</f>
        <v>mureil.wilkinson@am-gym.at</v>
      </c>
    </row>
    <row r="164" spans="1:13" x14ac:dyDescent="0.3">
      <c r="A164">
        <v>1162</v>
      </c>
      <c r="B164" s="1" t="s">
        <v>441</v>
      </c>
      <c r="C164" s="1" t="s">
        <v>462</v>
      </c>
      <c r="D164" s="1" t="s">
        <v>463</v>
      </c>
      <c r="E164">
        <v>36</v>
      </c>
      <c r="F164" s="2">
        <v>806.57</v>
      </c>
      <c r="G164">
        <v>1</v>
      </c>
      <c r="H164" t="str">
        <f>IF(Personen[[#This Row],[Geschlecht_orig]]=0,"nb",IF(G164=1,"m","w"))</f>
        <v>m</v>
      </c>
      <c r="I164" t="str">
        <f t="shared" si="2"/>
        <v>erwachsen</v>
      </c>
      <c r="J164" t="str">
        <f>VLOOKUP(Personen[[#This Row],[Alter]],Altergruppe!$A$1:$C$7,3,TRUE)</f>
        <v>Erwachsene/r</v>
      </c>
      <c r="K164" s="1" t="str">
        <f>LOWER(Personen[[#This Row],[email]])</f>
        <v>tatiania.shanley@yopmail.com</v>
      </c>
      <c r="L164" s="1" t="str">
        <f>SUBSTITUTE(Personen[[#This Row],[email klein]],"yopmail.com","am-gym.at")</f>
        <v>tatiania.shanley@am-gym.at</v>
      </c>
      <c r="M164" s="1" t="str">
        <f>REPLACE(Personen[[#This Row],[email klein]],LEN(K164)-11,12,"@am-gym.at")</f>
        <v>tatiania.shanley@am-gym.at</v>
      </c>
    </row>
    <row r="165" spans="1:13" x14ac:dyDescent="0.3">
      <c r="A165">
        <v>1163</v>
      </c>
      <c r="B165" s="1" t="s">
        <v>464</v>
      </c>
      <c r="C165" s="1" t="s">
        <v>465</v>
      </c>
      <c r="D165" s="1" t="s">
        <v>466</v>
      </c>
      <c r="E165">
        <v>9</v>
      </c>
      <c r="F165" s="2">
        <v>0</v>
      </c>
      <c r="G165">
        <v>2</v>
      </c>
      <c r="H165" t="str">
        <f>IF(Personen[[#This Row],[Geschlecht_orig]]=0,"nb",IF(G165=1,"m","w"))</f>
        <v>w</v>
      </c>
      <c r="I165" t="str">
        <f t="shared" si="2"/>
        <v>unmündig</v>
      </c>
      <c r="J165" t="str">
        <f>VLOOKUP(Personen[[#This Row],[Alter]],Altergruppe!$A$1:$C$7,3,TRUE)</f>
        <v>Kind</v>
      </c>
      <c r="K165" s="1" t="str">
        <f>LOWER(Personen[[#This Row],[email]])</f>
        <v>nannie.gaspard@yopmail.com</v>
      </c>
      <c r="L165" s="1" t="str">
        <f>SUBSTITUTE(Personen[[#This Row],[email klein]],"yopmail.com","am-gym.at")</f>
        <v>nannie.gaspard@am-gym.at</v>
      </c>
      <c r="M165" s="1" t="str">
        <f>REPLACE(Personen[[#This Row],[email klein]],LEN(K165)-11,12,"@am-gym.at")</f>
        <v>nannie.gaspard@am-gym.at</v>
      </c>
    </row>
    <row r="166" spans="1:13" x14ac:dyDescent="0.3">
      <c r="A166">
        <v>1164</v>
      </c>
      <c r="B166" s="1" t="s">
        <v>467</v>
      </c>
      <c r="C166" s="1" t="s">
        <v>468</v>
      </c>
      <c r="D166" s="1" t="s">
        <v>469</v>
      </c>
      <c r="E166">
        <v>73</v>
      </c>
      <c r="F166" s="2">
        <v>4090.44</v>
      </c>
      <c r="G166">
        <v>1</v>
      </c>
      <c r="H166" t="str">
        <f>IF(Personen[[#This Row],[Geschlecht_orig]]=0,"nb",IF(G166=1,"m","w"))</f>
        <v>m</v>
      </c>
      <c r="I166" t="str">
        <f t="shared" si="2"/>
        <v>erwachsen</v>
      </c>
      <c r="J166" t="str">
        <f>VLOOKUP(Personen[[#This Row],[Alter]],Altergruppe!$A$1:$C$7,3,TRUE)</f>
        <v>Pensionist/in</v>
      </c>
      <c r="K166" s="1" t="str">
        <f>LOWER(Personen[[#This Row],[email]])</f>
        <v>merci.parette@yopmail.com</v>
      </c>
      <c r="L166" s="1" t="str">
        <f>SUBSTITUTE(Personen[[#This Row],[email klein]],"yopmail.com","am-gym.at")</f>
        <v>merci.parette@am-gym.at</v>
      </c>
      <c r="M166" s="1" t="str">
        <f>REPLACE(Personen[[#This Row],[email klein]],LEN(K166)-11,12,"@am-gym.at")</f>
        <v>merci.parette@am-gym.at</v>
      </c>
    </row>
    <row r="167" spans="1:13" x14ac:dyDescent="0.3">
      <c r="A167">
        <v>1165</v>
      </c>
      <c r="B167" s="1" t="s">
        <v>470</v>
      </c>
      <c r="C167" s="1" t="s">
        <v>471</v>
      </c>
      <c r="D167" s="1" t="s">
        <v>472</v>
      </c>
      <c r="E167">
        <v>8</v>
      </c>
      <c r="F167" s="2">
        <v>0</v>
      </c>
      <c r="G167">
        <v>0</v>
      </c>
      <c r="H167" t="str">
        <f>IF(Personen[[#This Row],[Geschlecht_orig]]=0,"nb",IF(G167=1,"m","w"))</f>
        <v>nb</v>
      </c>
      <c r="I167" t="str">
        <f t="shared" si="2"/>
        <v>unmündig</v>
      </c>
      <c r="J167" t="str">
        <f>VLOOKUP(Personen[[#This Row],[Alter]],Altergruppe!$A$1:$C$7,3,TRUE)</f>
        <v>Kind</v>
      </c>
      <c r="K167" s="1" t="str">
        <f>LOWER(Personen[[#This Row],[email]])</f>
        <v>sharlene.norrie@yopmail.com</v>
      </c>
      <c r="L167" s="1" t="str">
        <f>SUBSTITUTE(Personen[[#This Row],[email klein]],"yopmail.com","am-gym.at")</f>
        <v>sharlene.norrie@am-gym.at</v>
      </c>
      <c r="M167" s="1" t="str">
        <f>REPLACE(Personen[[#This Row],[email klein]],LEN(K167)-11,12,"@am-gym.at")</f>
        <v>sharlene.norrie@am-gym.at</v>
      </c>
    </row>
    <row r="168" spans="1:13" x14ac:dyDescent="0.3">
      <c r="A168">
        <v>1166</v>
      </c>
      <c r="B168" s="1" t="s">
        <v>473</v>
      </c>
      <c r="C168" s="1" t="s">
        <v>474</v>
      </c>
      <c r="D168" s="1" t="s">
        <v>475</v>
      </c>
      <c r="E168">
        <v>76</v>
      </c>
      <c r="F168" s="2">
        <v>8619.19</v>
      </c>
      <c r="G168">
        <v>2</v>
      </c>
      <c r="H168" t="str">
        <f>IF(Personen[[#This Row],[Geschlecht_orig]]=0,"nb",IF(G168=1,"m","w"))</f>
        <v>w</v>
      </c>
      <c r="I168" t="str">
        <f t="shared" si="2"/>
        <v>erwachsen</v>
      </c>
      <c r="J168" t="str">
        <f>VLOOKUP(Personen[[#This Row],[Alter]],Altergruppe!$A$1:$C$7,3,TRUE)</f>
        <v>Pensionist/in</v>
      </c>
      <c r="K168" s="1" t="str">
        <f>LOWER(Personen[[#This Row],[email]])</f>
        <v>eve.swanhildas@yopmail.com</v>
      </c>
      <c r="L168" s="1" t="str">
        <f>SUBSTITUTE(Personen[[#This Row],[email klein]],"yopmail.com","am-gym.at")</f>
        <v>eve.swanhildas@am-gym.at</v>
      </c>
      <c r="M168" s="1" t="str">
        <f>REPLACE(Personen[[#This Row],[email klein]],LEN(K168)-11,12,"@am-gym.at")</f>
        <v>eve.swanhildas@am-gym.at</v>
      </c>
    </row>
    <row r="169" spans="1:13" x14ac:dyDescent="0.3">
      <c r="A169">
        <v>1167</v>
      </c>
      <c r="B169" s="1" t="s">
        <v>476</v>
      </c>
      <c r="C169" s="1" t="s">
        <v>477</v>
      </c>
      <c r="D169" s="1" t="s">
        <v>478</v>
      </c>
      <c r="E169">
        <v>85</v>
      </c>
      <c r="F169" s="2">
        <v>5564.08</v>
      </c>
      <c r="G169">
        <v>1</v>
      </c>
      <c r="H169" t="str">
        <f>IF(Personen[[#This Row],[Geschlecht_orig]]=0,"nb",IF(G169=1,"m","w"))</f>
        <v>m</v>
      </c>
      <c r="I169" t="str">
        <f t="shared" si="2"/>
        <v>erwachsen</v>
      </c>
      <c r="J169" t="str">
        <f>VLOOKUP(Personen[[#This Row],[Alter]],Altergruppe!$A$1:$C$7,3,TRUE)</f>
        <v>Pensionist/in</v>
      </c>
      <c r="K169" s="1" t="str">
        <f>LOWER(Personen[[#This Row],[email]])</f>
        <v>lynnea.payson@yopmail.com</v>
      </c>
      <c r="L169" s="1" t="str">
        <f>SUBSTITUTE(Personen[[#This Row],[email klein]],"yopmail.com","am-gym.at")</f>
        <v>lynnea.payson@am-gym.at</v>
      </c>
      <c r="M169" s="1" t="str">
        <f>REPLACE(Personen[[#This Row],[email klein]],LEN(K169)-11,12,"@am-gym.at")</f>
        <v>lynnea.payson@am-gym.at</v>
      </c>
    </row>
    <row r="170" spans="1:13" x14ac:dyDescent="0.3">
      <c r="A170">
        <v>1168</v>
      </c>
      <c r="B170" s="1" t="s">
        <v>208</v>
      </c>
      <c r="C170" s="1" t="s">
        <v>479</v>
      </c>
      <c r="D170" s="1" t="s">
        <v>480</v>
      </c>
      <c r="E170">
        <v>46</v>
      </c>
      <c r="F170" s="2">
        <v>2973.46</v>
      </c>
      <c r="G170">
        <v>2</v>
      </c>
      <c r="H170" t="str">
        <f>IF(Personen[[#This Row],[Geschlecht_orig]]=0,"nb",IF(G170=1,"m","w"))</f>
        <v>w</v>
      </c>
      <c r="I170" t="str">
        <f t="shared" si="2"/>
        <v>erwachsen</v>
      </c>
      <c r="J170" t="str">
        <f>VLOOKUP(Personen[[#This Row],[Alter]],Altergruppe!$A$1:$C$7,3,TRUE)</f>
        <v>Erwachsene/r</v>
      </c>
      <c r="K170" s="1" t="str">
        <f>LOWER(Personen[[#This Row],[email]])</f>
        <v>wendi.grobe@yopmail.com</v>
      </c>
      <c r="L170" s="1" t="str">
        <f>SUBSTITUTE(Personen[[#This Row],[email klein]],"yopmail.com","am-gym.at")</f>
        <v>wendi.grobe@am-gym.at</v>
      </c>
      <c r="M170" s="1" t="str">
        <f>REPLACE(Personen[[#This Row],[email klein]],LEN(K170)-11,12,"@am-gym.at")</f>
        <v>wendi.grobe@am-gym.at</v>
      </c>
    </row>
    <row r="171" spans="1:13" x14ac:dyDescent="0.3">
      <c r="A171">
        <v>1169</v>
      </c>
      <c r="B171" s="1" t="s">
        <v>481</v>
      </c>
      <c r="C171" s="1" t="s">
        <v>482</v>
      </c>
      <c r="D171" s="1" t="s">
        <v>483</v>
      </c>
      <c r="E171">
        <v>59</v>
      </c>
      <c r="F171" s="2">
        <v>7938.96</v>
      </c>
      <c r="G171">
        <v>1</v>
      </c>
      <c r="H171" t="str">
        <f>IF(Personen[[#This Row],[Geschlecht_orig]]=0,"nb",IF(G171=1,"m","w"))</f>
        <v>m</v>
      </c>
      <c r="I171" t="str">
        <f t="shared" si="2"/>
        <v>erwachsen</v>
      </c>
      <c r="J171" t="str">
        <f>VLOOKUP(Personen[[#This Row],[Alter]],Altergruppe!$A$1:$C$7,3,TRUE)</f>
        <v>Erwachsene/r</v>
      </c>
      <c r="K171" s="1" t="str">
        <f>LOWER(Personen[[#This Row],[email]])</f>
        <v>jinny.emanuel@yopmail.com</v>
      </c>
      <c r="L171" s="1" t="str">
        <f>SUBSTITUTE(Personen[[#This Row],[email klein]],"yopmail.com","am-gym.at")</f>
        <v>jinny.emanuel@am-gym.at</v>
      </c>
      <c r="M171" s="1" t="str">
        <f>REPLACE(Personen[[#This Row],[email klein]],LEN(K171)-11,12,"@am-gym.at")</f>
        <v>jinny.emanuel@am-gym.at</v>
      </c>
    </row>
    <row r="172" spans="1:13" x14ac:dyDescent="0.3">
      <c r="A172">
        <v>1170</v>
      </c>
      <c r="B172" s="1" t="s">
        <v>484</v>
      </c>
      <c r="C172" s="1" t="s">
        <v>92</v>
      </c>
      <c r="D172" s="1" t="s">
        <v>485</v>
      </c>
      <c r="E172">
        <v>51</v>
      </c>
      <c r="F172" s="2">
        <v>9047.76</v>
      </c>
      <c r="G172">
        <v>0</v>
      </c>
      <c r="H172" t="str">
        <f>IF(Personen[[#This Row],[Geschlecht_orig]]=0,"nb",IF(G172=1,"m","w"))</f>
        <v>nb</v>
      </c>
      <c r="I172" t="str">
        <f t="shared" si="2"/>
        <v>erwachsen</v>
      </c>
      <c r="J172" t="str">
        <f>VLOOKUP(Personen[[#This Row],[Alter]],Altergruppe!$A$1:$C$7,3,TRUE)</f>
        <v>Erwachsene/r</v>
      </c>
      <c r="K172" s="1" t="str">
        <f>LOWER(Personen[[#This Row],[email]])</f>
        <v>beth.ardeha@yopmail.com</v>
      </c>
      <c r="L172" s="1" t="str">
        <f>SUBSTITUTE(Personen[[#This Row],[email klein]],"yopmail.com","am-gym.at")</f>
        <v>beth.ardeha@am-gym.at</v>
      </c>
      <c r="M172" s="1" t="str">
        <f>REPLACE(Personen[[#This Row],[email klein]],LEN(K172)-11,12,"@am-gym.at")</f>
        <v>beth.ardeha@am-gym.at</v>
      </c>
    </row>
    <row r="173" spans="1:13" x14ac:dyDescent="0.3">
      <c r="A173">
        <v>1171</v>
      </c>
      <c r="B173" s="1" t="s">
        <v>486</v>
      </c>
      <c r="C173" s="1" t="s">
        <v>487</v>
      </c>
      <c r="D173" s="1" t="s">
        <v>488</v>
      </c>
      <c r="E173">
        <v>75</v>
      </c>
      <c r="F173" s="2">
        <v>2709.16</v>
      </c>
      <c r="G173">
        <v>0</v>
      </c>
      <c r="H173" t="str">
        <f>IF(Personen[[#This Row],[Geschlecht_orig]]=0,"nb",IF(G173=1,"m","w"))</f>
        <v>nb</v>
      </c>
      <c r="I173" t="str">
        <f t="shared" si="2"/>
        <v>erwachsen</v>
      </c>
      <c r="J173" t="str">
        <f>VLOOKUP(Personen[[#This Row],[Alter]],Altergruppe!$A$1:$C$7,3,TRUE)</f>
        <v>Pensionist/in</v>
      </c>
      <c r="K173" s="1" t="str">
        <f>LOWER(Personen[[#This Row],[email]])</f>
        <v>christy.maribeth@yopmail.com</v>
      </c>
      <c r="L173" s="1" t="str">
        <f>SUBSTITUTE(Personen[[#This Row],[email klein]],"yopmail.com","am-gym.at")</f>
        <v>christy.maribeth@am-gym.at</v>
      </c>
      <c r="M173" s="1" t="str">
        <f>REPLACE(Personen[[#This Row],[email klein]],LEN(K173)-11,12,"@am-gym.at")</f>
        <v>christy.maribeth@am-gym.at</v>
      </c>
    </row>
    <row r="174" spans="1:13" x14ac:dyDescent="0.3">
      <c r="A174">
        <v>1172</v>
      </c>
      <c r="B174" s="1" t="s">
        <v>489</v>
      </c>
      <c r="C174" s="1" t="s">
        <v>490</v>
      </c>
      <c r="D174" s="1" t="s">
        <v>491</v>
      </c>
      <c r="E174">
        <v>37</v>
      </c>
      <c r="F174" s="2">
        <v>7807.81</v>
      </c>
      <c r="G174">
        <v>1</v>
      </c>
      <c r="H174" t="str">
        <f>IF(Personen[[#This Row],[Geschlecht_orig]]=0,"nb",IF(G174=1,"m","w"))</f>
        <v>m</v>
      </c>
      <c r="I174" t="str">
        <f t="shared" si="2"/>
        <v>erwachsen</v>
      </c>
      <c r="J174" t="str">
        <f>VLOOKUP(Personen[[#This Row],[Alter]],Altergruppe!$A$1:$C$7,3,TRUE)</f>
        <v>Erwachsene/r</v>
      </c>
      <c r="K174" s="1" t="str">
        <f>LOWER(Personen[[#This Row],[email]])</f>
        <v>brooks.joni@yopmail.com</v>
      </c>
      <c r="L174" s="1" t="str">
        <f>SUBSTITUTE(Personen[[#This Row],[email klein]],"yopmail.com","am-gym.at")</f>
        <v>brooks.joni@am-gym.at</v>
      </c>
      <c r="M174" s="1" t="str">
        <f>REPLACE(Personen[[#This Row],[email klein]],LEN(K174)-11,12,"@am-gym.at")</f>
        <v>brooks.joni@am-gym.at</v>
      </c>
    </row>
    <row r="175" spans="1:13" x14ac:dyDescent="0.3">
      <c r="A175">
        <v>1173</v>
      </c>
      <c r="B175" s="1" t="s">
        <v>492</v>
      </c>
      <c r="C175" s="1" t="s">
        <v>493</v>
      </c>
      <c r="D175" s="1" t="s">
        <v>494</v>
      </c>
      <c r="E175">
        <v>31</v>
      </c>
      <c r="F175" s="2">
        <v>9519.57</v>
      </c>
      <c r="G175">
        <v>2</v>
      </c>
      <c r="H175" t="str">
        <f>IF(Personen[[#This Row],[Geschlecht_orig]]=0,"nb",IF(G175=1,"m","w"))</f>
        <v>w</v>
      </c>
      <c r="I175" t="str">
        <f t="shared" si="2"/>
        <v>erwachsen</v>
      </c>
      <c r="J175" t="str">
        <f>VLOOKUP(Personen[[#This Row],[Alter]],Altergruppe!$A$1:$C$7,3,TRUE)</f>
        <v>Erwachsene/r</v>
      </c>
      <c r="K175" s="1" t="str">
        <f>LOWER(Personen[[#This Row],[email]])</f>
        <v>leontine.amasa@yopmail.com</v>
      </c>
      <c r="L175" s="1" t="str">
        <f>SUBSTITUTE(Personen[[#This Row],[email klein]],"yopmail.com","am-gym.at")</f>
        <v>leontine.amasa@am-gym.at</v>
      </c>
      <c r="M175" s="1" t="str">
        <f>REPLACE(Personen[[#This Row],[email klein]],LEN(K175)-11,12,"@am-gym.at")</f>
        <v>leontine.amasa@am-gym.at</v>
      </c>
    </row>
    <row r="176" spans="1:13" x14ac:dyDescent="0.3">
      <c r="A176">
        <v>1174</v>
      </c>
      <c r="B176" s="1" t="s">
        <v>70</v>
      </c>
      <c r="C176" s="1" t="s">
        <v>495</v>
      </c>
      <c r="D176" s="1" t="s">
        <v>496</v>
      </c>
      <c r="E176">
        <v>41</v>
      </c>
      <c r="F176" s="2">
        <v>767.26</v>
      </c>
      <c r="G176">
        <v>0</v>
      </c>
      <c r="H176" t="str">
        <f>IF(Personen[[#This Row],[Geschlecht_orig]]=0,"nb",IF(G176=1,"m","w"))</f>
        <v>nb</v>
      </c>
      <c r="I176" t="str">
        <f t="shared" si="2"/>
        <v>erwachsen</v>
      </c>
      <c r="J176" t="str">
        <f>VLOOKUP(Personen[[#This Row],[Alter]],Altergruppe!$A$1:$C$7,3,TRUE)</f>
        <v>Erwachsene/r</v>
      </c>
      <c r="K176" s="1" t="str">
        <f>LOWER(Personen[[#This Row],[email]])</f>
        <v>rori.hieronymus@yopmail.com</v>
      </c>
      <c r="L176" s="1" t="str">
        <f>SUBSTITUTE(Personen[[#This Row],[email klein]],"yopmail.com","am-gym.at")</f>
        <v>rori.hieronymus@am-gym.at</v>
      </c>
      <c r="M176" s="1" t="str">
        <f>REPLACE(Personen[[#This Row],[email klein]],LEN(K176)-11,12,"@am-gym.at")</f>
        <v>rori.hieronymus@am-gym.at</v>
      </c>
    </row>
    <row r="177" spans="1:13" x14ac:dyDescent="0.3">
      <c r="A177">
        <v>1175</v>
      </c>
      <c r="B177" s="1" t="s">
        <v>497</v>
      </c>
      <c r="C177" s="1" t="s">
        <v>498</v>
      </c>
      <c r="D177" s="1" t="s">
        <v>499</v>
      </c>
      <c r="E177">
        <v>18</v>
      </c>
      <c r="F177" s="2">
        <v>4623.71</v>
      </c>
      <c r="G177">
        <v>1</v>
      </c>
      <c r="H177" t="str">
        <f>IF(Personen[[#This Row],[Geschlecht_orig]]=0,"nb",IF(G177=1,"m","w"))</f>
        <v>m</v>
      </c>
      <c r="I177" t="str">
        <f t="shared" si="2"/>
        <v>erwachsen</v>
      </c>
      <c r="J177" t="str">
        <f>VLOOKUP(Personen[[#This Row],[Alter]],Altergruppe!$A$1:$C$7,3,TRUE)</f>
        <v>Erwachsene/r</v>
      </c>
      <c r="K177" s="1" t="str">
        <f>LOWER(Personen[[#This Row],[email]])</f>
        <v>etta.mullane@yopmail.com</v>
      </c>
      <c r="L177" s="1" t="str">
        <f>SUBSTITUTE(Personen[[#This Row],[email klein]],"yopmail.com","am-gym.at")</f>
        <v>etta.mullane@am-gym.at</v>
      </c>
      <c r="M177" s="1" t="str">
        <f>REPLACE(Personen[[#This Row],[email klein]],LEN(K177)-11,12,"@am-gym.at")</f>
        <v>etta.mullane@am-gym.at</v>
      </c>
    </row>
    <row r="178" spans="1:13" x14ac:dyDescent="0.3">
      <c r="A178">
        <v>1176</v>
      </c>
      <c r="B178" s="1" t="s">
        <v>500</v>
      </c>
      <c r="C178" s="1" t="s">
        <v>501</v>
      </c>
      <c r="D178" s="1" t="s">
        <v>502</v>
      </c>
      <c r="E178">
        <v>92</v>
      </c>
      <c r="F178" s="2">
        <v>6485.21</v>
      </c>
      <c r="G178">
        <v>0</v>
      </c>
      <c r="H178" t="str">
        <f>IF(Personen[[#This Row],[Geschlecht_orig]]=0,"nb",IF(G178=1,"m","w"))</f>
        <v>nb</v>
      </c>
      <c r="I178" t="str">
        <f t="shared" si="2"/>
        <v>erwachsen</v>
      </c>
      <c r="J178" t="str">
        <f>VLOOKUP(Personen[[#This Row],[Alter]],Altergruppe!$A$1:$C$7,3,TRUE)</f>
        <v>Pensionist/in</v>
      </c>
      <c r="K178" s="1" t="str">
        <f>LOWER(Personen[[#This Row],[email]])</f>
        <v>aigneis.persse@yopmail.com</v>
      </c>
      <c r="L178" s="1" t="str">
        <f>SUBSTITUTE(Personen[[#This Row],[email klein]],"yopmail.com","am-gym.at")</f>
        <v>aigneis.persse@am-gym.at</v>
      </c>
      <c r="M178" s="1" t="str">
        <f>REPLACE(Personen[[#This Row],[email klein]],LEN(K178)-11,12,"@am-gym.at")</f>
        <v>aigneis.persse@am-gym.at</v>
      </c>
    </row>
    <row r="179" spans="1:13" x14ac:dyDescent="0.3">
      <c r="A179">
        <v>1177</v>
      </c>
      <c r="B179" s="1" t="s">
        <v>49</v>
      </c>
      <c r="C179" s="1" t="s">
        <v>503</v>
      </c>
      <c r="D179" s="1" t="s">
        <v>504</v>
      </c>
      <c r="E179">
        <v>65</v>
      </c>
      <c r="F179" s="2">
        <v>4354.63</v>
      </c>
      <c r="G179">
        <v>2</v>
      </c>
      <c r="H179" t="str">
        <f>IF(Personen[[#This Row],[Geschlecht_orig]]=0,"nb",IF(G179=1,"m","w"))</f>
        <v>w</v>
      </c>
      <c r="I179" t="str">
        <f t="shared" si="2"/>
        <v>erwachsen</v>
      </c>
      <c r="J179" t="str">
        <f>VLOOKUP(Personen[[#This Row],[Alter]],Altergruppe!$A$1:$C$7,3,TRUE)</f>
        <v>Pensionist/in</v>
      </c>
      <c r="K179" s="1" t="str">
        <f>LOWER(Personen[[#This Row],[email]])</f>
        <v>collen.kimmie@yopmail.com</v>
      </c>
      <c r="L179" s="1" t="str">
        <f>SUBSTITUTE(Personen[[#This Row],[email klein]],"yopmail.com","am-gym.at")</f>
        <v>collen.kimmie@am-gym.at</v>
      </c>
      <c r="M179" s="1" t="str">
        <f>REPLACE(Personen[[#This Row],[email klein]],LEN(K179)-11,12,"@am-gym.at")</f>
        <v>collen.kimmie@am-gym.at</v>
      </c>
    </row>
    <row r="180" spans="1:13" x14ac:dyDescent="0.3">
      <c r="A180">
        <v>1178</v>
      </c>
      <c r="B180" s="1" t="s">
        <v>505</v>
      </c>
      <c r="C180" s="1" t="s">
        <v>506</v>
      </c>
      <c r="D180" s="1" t="s">
        <v>507</v>
      </c>
      <c r="E180">
        <v>100</v>
      </c>
      <c r="F180" s="2">
        <v>6711.47</v>
      </c>
      <c r="G180">
        <v>1</v>
      </c>
      <c r="H180" t="str">
        <f>IF(Personen[[#This Row],[Geschlecht_orig]]=0,"nb",IF(G180=1,"m","w"))</f>
        <v>m</v>
      </c>
      <c r="I180" t="str">
        <f t="shared" si="2"/>
        <v>erwachsen</v>
      </c>
      <c r="J180" t="str">
        <f>VLOOKUP(Personen[[#This Row],[Alter]],Altergruppe!$A$1:$C$7,3,TRUE)</f>
        <v>Pensionist/in</v>
      </c>
      <c r="K180" s="1" t="str">
        <f>LOWER(Personen[[#This Row],[email]])</f>
        <v>sissy.helve@yopmail.com</v>
      </c>
      <c r="L180" s="1" t="str">
        <f>SUBSTITUTE(Personen[[#This Row],[email klein]],"yopmail.com","am-gym.at")</f>
        <v>sissy.helve@am-gym.at</v>
      </c>
      <c r="M180" s="1" t="str">
        <f>REPLACE(Personen[[#This Row],[email klein]],LEN(K180)-11,12,"@am-gym.at")</f>
        <v>sissy.helve@am-gym.at</v>
      </c>
    </row>
    <row r="181" spans="1:13" x14ac:dyDescent="0.3">
      <c r="A181">
        <v>1179</v>
      </c>
      <c r="B181" s="1" t="s">
        <v>505</v>
      </c>
      <c r="C181" s="1" t="s">
        <v>508</v>
      </c>
      <c r="D181" s="1" t="s">
        <v>509</v>
      </c>
      <c r="E181">
        <v>26</v>
      </c>
      <c r="F181" s="2">
        <v>1941.29</v>
      </c>
      <c r="G181">
        <v>0</v>
      </c>
      <c r="H181" t="str">
        <f>IF(Personen[[#This Row],[Geschlecht_orig]]=0,"nb",IF(G181=1,"m","w"))</f>
        <v>nb</v>
      </c>
      <c r="I181" t="str">
        <f t="shared" si="2"/>
        <v>erwachsen</v>
      </c>
      <c r="J181" t="str">
        <f>VLOOKUP(Personen[[#This Row],[Alter]],Altergruppe!$A$1:$C$7,3,TRUE)</f>
        <v>Erwachsene/r</v>
      </c>
      <c r="K181" s="1" t="str">
        <f>LOWER(Personen[[#This Row],[email]])</f>
        <v>sissy.verger@yopmail.com</v>
      </c>
      <c r="L181" s="1" t="str">
        <f>SUBSTITUTE(Personen[[#This Row],[email klein]],"yopmail.com","am-gym.at")</f>
        <v>sissy.verger@am-gym.at</v>
      </c>
      <c r="M181" s="1" t="str">
        <f>REPLACE(Personen[[#This Row],[email klein]],LEN(K181)-11,12,"@am-gym.at")</f>
        <v>sissy.verger@am-gym.at</v>
      </c>
    </row>
    <row r="182" spans="1:13" x14ac:dyDescent="0.3">
      <c r="A182">
        <v>1180</v>
      </c>
      <c r="B182" s="1" t="s">
        <v>510</v>
      </c>
      <c r="C182" s="1" t="s">
        <v>511</v>
      </c>
      <c r="D182" s="1" t="s">
        <v>512</v>
      </c>
      <c r="E182">
        <v>79</v>
      </c>
      <c r="F182" s="2">
        <v>4198.8900000000003</v>
      </c>
      <c r="G182">
        <v>0</v>
      </c>
      <c r="H182" t="str">
        <f>IF(Personen[[#This Row],[Geschlecht_orig]]=0,"nb",IF(G182=1,"m","w"))</f>
        <v>nb</v>
      </c>
      <c r="I182" t="str">
        <f t="shared" si="2"/>
        <v>erwachsen</v>
      </c>
      <c r="J182" t="str">
        <f>VLOOKUP(Personen[[#This Row],[Alter]],Altergruppe!$A$1:$C$7,3,TRUE)</f>
        <v>Pensionist/in</v>
      </c>
      <c r="K182" s="1" t="str">
        <f>LOWER(Personen[[#This Row],[email]])</f>
        <v>cissiee.yerkovich@yopmail.com</v>
      </c>
      <c r="L182" s="1" t="str">
        <f>SUBSTITUTE(Personen[[#This Row],[email klein]],"yopmail.com","am-gym.at")</f>
        <v>cissiee.yerkovich@am-gym.at</v>
      </c>
      <c r="M182" s="1" t="str">
        <f>REPLACE(Personen[[#This Row],[email klein]],LEN(K182)-11,12,"@am-gym.at")</f>
        <v>cissiee.yerkovich@am-gym.at</v>
      </c>
    </row>
    <row r="183" spans="1:13" x14ac:dyDescent="0.3">
      <c r="A183">
        <v>1181</v>
      </c>
      <c r="B183" s="1" t="s">
        <v>513</v>
      </c>
      <c r="C183" s="1" t="s">
        <v>514</v>
      </c>
      <c r="D183" s="1" t="s">
        <v>515</v>
      </c>
      <c r="E183">
        <v>81</v>
      </c>
      <c r="F183" s="2">
        <v>7102.43</v>
      </c>
      <c r="G183">
        <v>0</v>
      </c>
      <c r="H183" t="str">
        <f>IF(Personen[[#This Row],[Geschlecht_orig]]=0,"nb",IF(G183=1,"m","w"))</f>
        <v>nb</v>
      </c>
      <c r="I183" t="str">
        <f t="shared" si="2"/>
        <v>erwachsen</v>
      </c>
      <c r="J183" t="str">
        <f>VLOOKUP(Personen[[#This Row],[Alter]],Altergruppe!$A$1:$C$7,3,TRUE)</f>
        <v>Pensionist/in</v>
      </c>
      <c r="K183" s="1" t="str">
        <f>LOWER(Personen[[#This Row],[email]])</f>
        <v>sashenka.kylander@yopmail.com</v>
      </c>
      <c r="L183" s="1" t="str">
        <f>SUBSTITUTE(Personen[[#This Row],[email klein]],"yopmail.com","am-gym.at")</f>
        <v>sashenka.kylander@am-gym.at</v>
      </c>
      <c r="M183" s="1" t="str">
        <f>REPLACE(Personen[[#This Row],[email klein]],LEN(K183)-11,12,"@am-gym.at")</f>
        <v>sashenka.kylander@am-gym.at</v>
      </c>
    </row>
    <row r="184" spans="1:13" x14ac:dyDescent="0.3">
      <c r="A184">
        <v>1182</v>
      </c>
      <c r="B184" s="1" t="s">
        <v>516</v>
      </c>
      <c r="C184" s="1" t="s">
        <v>517</v>
      </c>
      <c r="D184" s="1" t="s">
        <v>518</v>
      </c>
      <c r="E184">
        <v>79</v>
      </c>
      <c r="F184" s="2">
        <v>6660.97</v>
      </c>
      <c r="G184">
        <v>0</v>
      </c>
      <c r="H184" t="str">
        <f>IF(Personen[[#This Row],[Geschlecht_orig]]=0,"nb",IF(G184=1,"m","w"))</f>
        <v>nb</v>
      </c>
      <c r="I184" t="str">
        <f t="shared" si="2"/>
        <v>erwachsen</v>
      </c>
      <c r="J184" t="str">
        <f>VLOOKUP(Personen[[#This Row],[Alter]],Altergruppe!$A$1:$C$7,3,TRUE)</f>
        <v>Pensionist/in</v>
      </c>
      <c r="K184" s="1" t="str">
        <f>LOWER(Personen[[#This Row],[email]])</f>
        <v>fredericka.fancie@yopmail.com</v>
      </c>
      <c r="L184" s="1" t="str">
        <f>SUBSTITUTE(Personen[[#This Row],[email klein]],"yopmail.com","am-gym.at")</f>
        <v>fredericka.fancie@am-gym.at</v>
      </c>
      <c r="M184" s="1" t="str">
        <f>REPLACE(Personen[[#This Row],[email klein]],LEN(K184)-11,12,"@am-gym.at")</f>
        <v>fredericka.fancie@am-gym.at</v>
      </c>
    </row>
    <row r="185" spans="1:13" x14ac:dyDescent="0.3">
      <c r="A185">
        <v>1183</v>
      </c>
      <c r="B185" s="1" t="s">
        <v>166</v>
      </c>
      <c r="C185" s="1" t="s">
        <v>519</v>
      </c>
      <c r="D185" s="1" t="s">
        <v>520</v>
      </c>
      <c r="E185">
        <v>50</v>
      </c>
      <c r="F185" s="2">
        <v>4841.88</v>
      </c>
      <c r="G185">
        <v>0</v>
      </c>
      <c r="H185" t="str">
        <f>IF(Personen[[#This Row],[Geschlecht_orig]]=0,"nb",IF(G185=1,"m","w"))</f>
        <v>nb</v>
      </c>
      <c r="I185" t="str">
        <f t="shared" si="2"/>
        <v>erwachsen</v>
      </c>
      <c r="J185" t="str">
        <f>VLOOKUP(Personen[[#This Row],[Alter]],Altergruppe!$A$1:$C$7,3,TRUE)</f>
        <v>Erwachsene/r</v>
      </c>
      <c r="K185" s="1" t="str">
        <f>LOWER(Personen[[#This Row],[email]])</f>
        <v>gusty.nerita@yopmail.com</v>
      </c>
      <c r="L185" s="1" t="str">
        <f>SUBSTITUTE(Personen[[#This Row],[email klein]],"yopmail.com","am-gym.at")</f>
        <v>gusty.nerita@am-gym.at</v>
      </c>
      <c r="M185" s="1" t="str">
        <f>REPLACE(Personen[[#This Row],[email klein]],LEN(K185)-11,12,"@am-gym.at")</f>
        <v>gusty.nerita@am-gym.at</v>
      </c>
    </row>
    <row r="186" spans="1:13" x14ac:dyDescent="0.3">
      <c r="A186">
        <v>1184</v>
      </c>
      <c r="B186" s="1" t="s">
        <v>521</v>
      </c>
      <c r="C186" s="1" t="s">
        <v>522</v>
      </c>
      <c r="D186" s="1" t="s">
        <v>523</v>
      </c>
      <c r="E186">
        <v>73</v>
      </c>
      <c r="F186" s="2">
        <v>8885.52</v>
      </c>
      <c r="G186">
        <v>0</v>
      </c>
      <c r="H186" t="str">
        <f>IF(Personen[[#This Row],[Geschlecht_orig]]=0,"nb",IF(G186=1,"m","w"))</f>
        <v>nb</v>
      </c>
      <c r="I186" t="str">
        <f t="shared" si="2"/>
        <v>erwachsen</v>
      </c>
      <c r="J186" t="str">
        <f>VLOOKUP(Personen[[#This Row],[Alter]],Altergruppe!$A$1:$C$7,3,TRUE)</f>
        <v>Pensionist/in</v>
      </c>
      <c r="K186" s="1" t="str">
        <f>LOWER(Personen[[#This Row],[email]])</f>
        <v>ira.adrienne@yopmail.com</v>
      </c>
      <c r="L186" s="1" t="str">
        <f>SUBSTITUTE(Personen[[#This Row],[email klein]],"yopmail.com","am-gym.at")</f>
        <v>ira.adrienne@am-gym.at</v>
      </c>
      <c r="M186" s="1" t="str">
        <f>REPLACE(Personen[[#This Row],[email klein]],LEN(K186)-11,12,"@am-gym.at")</f>
        <v>ira.adrienne@am-gym.at</v>
      </c>
    </row>
    <row r="187" spans="1:13" x14ac:dyDescent="0.3">
      <c r="A187">
        <v>1185</v>
      </c>
      <c r="B187" s="1" t="s">
        <v>524</v>
      </c>
      <c r="C187" s="1" t="s">
        <v>525</v>
      </c>
      <c r="D187" s="1" t="s">
        <v>526</v>
      </c>
      <c r="E187">
        <v>51</v>
      </c>
      <c r="F187" s="2">
        <v>5544.02</v>
      </c>
      <c r="G187">
        <v>2</v>
      </c>
      <c r="H187" t="str">
        <f>IF(Personen[[#This Row],[Geschlecht_orig]]=0,"nb",IF(G187=1,"m","w"))</f>
        <v>w</v>
      </c>
      <c r="I187" t="str">
        <f t="shared" si="2"/>
        <v>erwachsen</v>
      </c>
      <c r="J187" t="str">
        <f>VLOOKUP(Personen[[#This Row],[Alter]],Altergruppe!$A$1:$C$7,3,TRUE)</f>
        <v>Erwachsene/r</v>
      </c>
      <c r="K187" s="1" t="str">
        <f>LOWER(Personen[[#This Row],[email]])</f>
        <v>constance.wolfgram@yopmail.com</v>
      </c>
      <c r="L187" s="1" t="str">
        <f>SUBSTITUTE(Personen[[#This Row],[email klein]],"yopmail.com","am-gym.at")</f>
        <v>constance.wolfgram@am-gym.at</v>
      </c>
      <c r="M187" s="1" t="str">
        <f>REPLACE(Personen[[#This Row],[email klein]],LEN(K187)-11,12,"@am-gym.at")</f>
        <v>constance.wolfgram@am-gym.at</v>
      </c>
    </row>
    <row r="188" spans="1:13" x14ac:dyDescent="0.3">
      <c r="A188">
        <v>1186</v>
      </c>
      <c r="B188" s="1" t="s">
        <v>527</v>
      </c>
      <c r="C188" s="1" t="s">
        <v>528</v>
      </c>
      <c r="D188" s="1" t="s">
        <v>529</v>
      </c>
      <c r="E188">
        <v>8</v>
      </c>
      <c r="F188" s="2">
        <v>0</v>
      </c>
      <c r="G188">
        <v>1</v>
      </c>
      <c r="H188" t="str">
        <f>IF(Personen[[#This Row],[Geschlecht_orig]]=0,"nb",IF(G188=1,"m","w"))</f>
        <v>m</v>
      </c>
      <c r="I188" t="str">
        <f t="shared" si="2"/>
        <v>unmündig</v>
      </c>
      <c r="J188" t="str">
        <f>VLOOKUP(Personen[[#This Row],[Alter]],Altergruppe!$A$1:$C$7,3,TRUE)</f>
        <v>Kind</v>
      </c>
      <c r="K188" s="1" t="str">
        <f>LOWER(Personen[[#This Row],[email]])</f>
        <v>ernesta.colbert@yopmail.com</v>
      </c>
      <c r="L188" s="1" t="str">
        <f>SUBSTITUTE(Personen[[#This Row],[email klein]],"yopmail.com","am-gym.at")</f>
        <v>ernesta.colbert@am-gym.at</v>
      </c>
      <c r="M188" s="1" t="str">
        <f>REPLACE(Personen[[#This Row],[email klein]],LEN(K188)-11,12,"@am-gym.at")</f>
        <v>ernesta.colbert@am-gym.at</v>
      </c>
    </row>
    <row r="189" spans="1:13" x14ac:dyDescent="0.3">
      <c r="A189">
        <v>1187</v>
      </c>
      <c r="B189" s="1" t="s">
        <v>530</v>
      </c>
      <c r="C189" s="1" t="s">
        <v>531</v>
      </c>
      <c r="D189" s="1" t="s">
        <v>532</v>
      </c>
      <c r="E189">
        <v>34</v>
      </c>
      <c r="F189" s="2">
        <v>6000.82</v>
      </c>
      <c r="G189">
        <v>1</v>
      </c>
      <c r="H189" t="str">
        <f>IF(Personen[[#This Row],[Geschlecht_orig]]=0,"nb",IF(G189=1,"m","w"))</f>
        <v>m</v>
      </c>
      <c r="I189" t="str">
        <f t="shared" si="2"/>
        <v>erwachsen</v>
      </c>
      <c r="J189" t="str">
        <f>VLOOKUP(Personen[[#This Row],[Alter]],Altergruppe!$A$1:$C$7,3,TRUE)</f>
        <v>Erwachsene/r</v>
      </c>
      <c r="K189" s="1" t="str">
        <f>LOWER(Personen[[#This Row],[email]])</f>
        <v>regina.jess@yopmail.com</v>
      </c>
      <c r="L189" s="1" t="str">
        <f>SUBSTITUTE(Personen[[#This Row],[email klein]],"yopmail.com","am-gym.at")</f>
        <v>regina.jess@am-gym.at</v>
      </c>
      <c r="M189" s="1" t="str">
        <f>REPLACE(Personen[[#This Row],[email klein]],LEN(K189)-11,12,"@am-gym.at")</f>
        <v>regina.jess@am-gym.at</v>
      </c>
    </row>
    <row r="190" spans="1:13" x14ac:dyDescent="0.3">
      <c r="A190">
        <v>1188</v>
      </c>
      <c r="B190" s="1" t="s">
        <v>505</v>
      </c>
      <c r="C190" s="1" t="s">
        <v>533</v>
      </c>
      <c r="D190" s="1" t="s">
        <v>534</v>
      </c>
      <c r="E190">
        <v>8</v>
      </c>
      <c r="F190" s="2">
        <v>0</v>
      </c>
      <c r="G190">
        <v>1</v>
      </c>
      <c r="H190" t="str">
        <f>IF(Personen[[#This Row],[Geschlecht_orig]]=0,"nb",IF(G190=1,"m","w"))</f>
        <v>m</v>
      </c>
      <c r="I190" t="str">
        <f t="shared" si="2"/>
        <v>unmündig</v>
      </c>
      <c r="J190" t="str">
        <f>VLOOKUP(Personen[[#This Row],[Alter]],Altergruppe!$A$1:$C$7,3,TRUE)</f>
        <v>Kind</v>
      </c>
      <c r="K190" s="1" t="str">
        <f>LOWER(Personen[[#This Row],[email]])</f>
        <v>sissy.sibyls@yopmail.com</v>
      </c>
      <c r="L190" s="1" t="str">
        <f>SUBSTITUTE(Personen[[#This Row],[email klein]],"yopmail.com","am-gym.at")</f>
        <v>sissy.sibyls@am-gym.at</v>
      </c>
      <c r="M190" s="1" t="str">
        <f>REPLACE(Personen[[#This Row],[email klein]],LEN(K190)-11,12,"@am-gym.at")</f>
        <v>sissy.sibyls@am-gym.at</v>
      </c>
    </row>
    <row r="191" spans="1:13" x14ac:dyDescent="0.3">
      <c r="A191">
        <v>1189</v>
      </c>
      <c r="B191" s="1" t="s">
        <v>535</v>
      </c>
      <c r="C191" s="1" t="s">
        <v>536</v>
      </c>
      <c r="D191" s="1" t="s">
        <v>537</v>
      </c>
      <c r="E191">
        <v>23</v>
      </c>
      <c r="F191" s="2">
        <v>9663.3799999999992</v>
      </c>
      <c r="G191">
        <v>2</v>
      </c>
      <c r="H191" t="str">
        <f>IF(Personen[[#This Row],[Geschlecht_orig]]=0,"nb",IF(G191=1,"m","w"))</f>
        <v>w</v>
      </c>
      <c r="I191" t="str">
        <f t="shared" si="2"/>
        <v>erwachsen</v>
      </c>
      <c r="J191" t="str">
        <f>VLOOKUP(Personen[[#This Row],[Alter]],Altergruppe!$A$1:$C$7,3,TRUE)</f>
        <v>Erwachsene/r</v>
      </c>
      <c r="K191" s="1" t="str">
        <f>LOWER(Personen[[#This Row],[email]])</f>
        <v>ninnetta.winthorpe@yopmail.com</v>
      </c>
      <c r="L191" s="1" t="str">
        <f>SUBSTITUTE(Personen[[#This Row],[email klein]],"yopmail.com","am-gym.at")</f>
        <v>ninnetta.winthorpe@am-gym.at</v>
      </c>
      <c r="M191" s="1" t="str">
        <f>REPLACE(Personen[[#This Row],[email klein]],LEN(K191)-11,12,"@am-gym.at")</f>
        <v>ninnetta.winthorpe@am-gym.at</v>
      </c>
    </row>
    <row r="192" spans="1:13" x14ac:dyDescent="0.3">
      <c r="A192">
        <v>1190</v>
      </c>
      <c r="B192" s="1" t="s">
        <v>538</v>
      </c>
      <c r="C192" s="1" t="s">
        <v>539</v>
      </c>
      <c r="D192" s="1" t="s">
        <v>540</v>
      </c>
      <c r="E192">
        <v>95</v>
      </c>
      <c r="F192" s="2">
        <v>5517.85</v>
      </c>
      <c r="G192">
        <v>2</v>
      </c>
      <c r="H192" t="str">
        <f>IF(Personen[[#This Row],[Geschlecht_orig]]=0,"nb",IF(G192=1,"m","w"))</f>
        <v>w</v>
      </c>
      <c r="I192" t="str">
        <f t="shared" si="2"/>
        <v>erwachsen</v>
      </c>
      <c r="J192" t="str">
        <f>VLOOKUP(Personen[[#This Row],[Alter]],Altergruppe!$A$1:$C$7,3,TRUE)</f>
        <v>Pensionist/in</v>
      </c>
      <c r="K192" s="1" t="str">
        <f>LOWER(Personen[[#This Row],[email]])</f>
        <v>albertina.maroney@yopmail.com</v>
      </c>
      <c r="L192" s="1" t="str">
        <f>SUBSTITUTE(Personen[[#This Row],[email klein]],"yopmail.com","am-gym.at")</f>
        <v>albertina.maroney@am-gym.at</v>
      </c>
      <c r="M192" s="1" t="str">
        <f>REPLACE(Personen[[#This Row],[email klein]],LEN(K192)-11,12,"@am-gym.at")</f>
        <v>albertina.maroney@am-gym.at</v>
      </c>
    </row>
    <row r="193" spans="1:13" x14ac:dyDescent="0.3">
      <c r="A193">
        <v>1191</v>
      </c>
      <c r="B193" s="1" t="s">
        <v>541</v>
      </c>
      <c r="C193" s="1" t="s">
        <v>542</v>
      </c>
      <c r="D193" s="1" t="s">
        <v>543</v>
      </c>
      <c r="E193">
        <v>26</v>
      </c>
      <c r="F193" s="2">
        <v>4346.88</v>
      </c>
      <c r="G193">
        <v>2</v>
      </c>
      <c r="H193" t="str">
        <f>IF(Personen[[#This Row],[Geschlecht_orig]]=0,"nb",IF(G193=1,"m","w"))</f>
        <v>w</v>
      </c>
      <c r="I193" t="str">
        <f t="shared" si="2"/>
        <v>erwachsen</v>
      </c>
      <c r="J193" t="str">
        <f>VLOOKUP(Personen[[#This Row],[Alter]],Altergruppe!$A$1:$C$7,3,TRUE)</f>
        <v>Erwachsene/r</v>
      </c>
      <c r="K193" s="1" t="str">
        <f>LOWER(Personen[[#This Row],[email]])</f>
        <v>camile.noman@yopmail.com</v>
      </c>
      <c r="L193" s="1" t="str">
        <f>SUBSTITUTE(Personen[[#This Row],[email klein]],"yopmail.com","am-gym.at")</f>
        <v>camile.noman@am-gym.at</v>
      </c>
      <c r="M193" s="1" t="str">
        <f>REPLACE(Personen[[#This Row],[email klein]],LEN(K193)-11,12,"@am-gym.at")</f>
        <v>camile.noman@am-gym.at</v>
      </c>
    </row>
    <row r="194" spans="1:13" x14ac:dyDescent="0.3">
      <c r="A194">
        <v>1192</v>
      </c>
      <c r="B194" s="1" t="s">
        <v>544</v>
      </c>
      <c r="C194" s="1" t="s">
        <v>545</v>
      </c>
      <c r="D194" s="1" t="s">
        <v>546</v>
      </c>
      <c r="E194">
        <v>6</v>
      </c>
      <c r="F194" s="2">
        <v>0</v>
      </c>
      <c r="G194">
        <v>0</v>
      </c>
      <c r="H194" t="str">
        <f>IF(Personen[[#This Row],[Geschlecht_orig]]=0,"nb",IF(G194=1,"m","w"))</f>
        <v>nb</v>
      </c>
      <c r="I194" t="str">
        <f t="shared" ref="I194:I257" si="3">IF(E194&lt;14,"unmündig",IF(E194&lt;18,"minderjährig","erwachsen"))</f>
        <v>unmündig</v>
      </c>
      <c r="J194" t="str">
        <f>VLOOKUP(Personen[[#This Row],[Alter]],Altergruppe!$A$1:$C$7,3,TRUE)</f>
        <v>Kleinkind</v>
      </c>
      <c r="K194" s="1" t="str">
        <f>LOWER(Personen[[#This Row],[email]])</f>
        <v>darlleen.odell@yopmail.com</v>
      </c>
      <c r="L194" s="1" t="str">
        <f>SUBSTITUTE(Personen[[#This Row],[email klein]],"yopmail.com","am-gym.at")</f>
        <v>darlleen.odell@am-gym.at</v>
      </c>
      <c r="M194" s="1" t="str">
        <f>REPLACE(Personen[[#This Row],[email klein]],LEN(K194)-11,12,"@am-gym.at")</f>
        <v>darlleen.odell@am-gym.at</v>
      </c>
    </row>
    <row r="195" spans="1:13" x14ac:dyDescent="0.3">
      <c r="A195">
        <v>1193</v>
      </c>
      <c r="B195" s="1" t="s">
        <v>547</v>
      </c>
      <c r="C195" s="1" t="s">
        <v>203</v>
      </c>
      <c r="D195" s="1" t="s">
        <v>548</v>
      </c>
      <c r="E195">
        <v>68</v>
      </c>
      <c r="F195" s="2">
        <v>1290.48</v>
      </c>
      <c r="G195">
        <v>0</v>
      </c>
      <c r="H195" t="str">
        <f>IF(Personen[[#This Row],[Geschlecht_orig]]=0,"nb",IF(G195=1,"m","w"))</f>
        <v>nb</v>
      </c>
      <c r="I195" t="str">
        <f t="shared" si="3"/>
        <v>erwachsen</v>
      </c>
      <c r="J195" t="str">
        <f>VLOOKUP(Personen[[#This Row],[Alter]],Altergruppe!$A$1:$C$7,3,TRUE)</f>
        <v>Pensionist/in</v>
      </c>
      <c r="K195" s="1" t="str">
        <f>LOWER(Personen[[#This Row],[email]])</f>
        <v>elena.mendez@yopmail.com</v>
      </c>
      <c r="L195" s="1" t="str">
        <f>SUBSTITUTE(Personen[[#This Row],[email klein]],"yopmail.com","am-gym.at")</f>
        <v>elena.mendez@am-gym.at</v>
      </c>
      <c r="M195" s="1" t="str">
        <f>REPLACE(Personen[[#This Row],[email klein]],LEN(K195)-11,12,"@am-gym.at")</f>
        <v>elena.mendez@am-gym.at</v>
      </c>
    </row>
    <row r="196" spans="1:13" x14ac:dyDescent="0.3">
      <c r="A196">
        <v>1194</v>
      </c>
      <c r="B196" s="1" t="s">
        <v>549</v>
      </c>
      <c r="C196" s="1" t="s">
        <v>550</v>
      </c>
      <c r="D196" s="1" t="s">
        <v>551</v>
      </c>
      <c r="E196">
        <v>88</v>
      </c>
      <c r="F196" s="2">
        <v>412.45</v>
      </c>
      <c r="G196">
        <v>2</v>
      </c>
      <c r="H196" t="str">
        <f>IF(Personen[[#This Row],[Geschlecht_orig]]=0,"nb",IF(G196=1,"m","w"))</f>
        <v>w</v>
      </c>
      <c r="I196" t="str">
        <f t="shared" si="3"/>
        <v>erwachsen</v>
      </c>
      <c r="J196" t="str">
        <f>VLOOKUP(Personen[[#This Row],[Alter]],Altergruppe!$A$1:$C$7,3,TRUE)</f>
        <v>Pensionist/in</v>
      </c>
      <c r="K196" s="1" t="str">
        <f>LOWER(Personen[[#This Row],[email]])</f>
        <v>ginnie.hermes@yopmail.com</v>
      </c>
      <c r="L196" s="1" t="str">
        <f>SUBSTITUTE(Personen[[#This Row],[email klein]],"yopmail.com","am-gym.at")</f>
        <v>ginnie.hermes@am-gym.at</v>
      </c>
      <c r="M196" s="1" t="str">
        <f>REPLACE(Personen[[#This Row],[email klein]],LEN(K196)-11,12,"@am-gym.at")</f>
        <v>ginnie.hermes@am-gym.at</v>
      </c>
    </row>
    <row r="197" spans="1:13" x14ac:dyDescent="0.3">
      <c r="A197">
        <v>1195</v>
      </c>
      <c r="B197" s="1" t="s">
        <v>278</v>
      </c>
      <c r="C197" s="1" t="s">
        <v>248</v>
      </c>
      <c r="D197" s="1" t="s">
        <v>552</v>
      </c>
      <c r="E197">
        <v>7</v>
      </c>
      <c r="F197" s="2">
        <v>0</v>
      </c>
      <c r="G197">
        <v>2</v>
      </c>
      <c r="H197" t="str">
        <f>IF(Personen[[#This Row],[Geschlecht_orig]]=0,"nb",IF(G197=1,"m","w"))</f>
        <v>w</v>
      </c>
      <c r="I197" t="str">
        <f t="shared" si="3"/>
        <v>unmündig</v>
      </c>
      <c r="J197" t="str">
        <f>VLOOKUP(Personen[[#This Row],[Alter]],Altergruppe!$A$1:$C$7,3,TRUE)</f>
        <v>Kind</v>
      </c>
      <c r="K197" s="1" t="str">
        <f>LOWER(Personen[[#This Row],[email]])</f>
        <v>jaclyn.roarke@yopmail.com</v>
      </c>
      <c r="L197" s="1" t="str">
        <f>SUBSTITUTE(Personen[[#This Row],[email klein]],"yopmail.com","am-gym.at")</f>
        <v>jaclyn.roarke@am-gym.at</v>
      </c>
      <c r="M197" s="1" t="str">
        <f>REPLACE(Personen[[#This Row],[email klein]],LEN(K197)-11,12,"@am-gym.at")</f>
        <v>jaclyn.roarke@am-gym.at</v>
      </c>
    </row>
    <row r="198" spans="1:13" x14ac:dyDescent="0.3">
      <c r="A198">
        <v>1196</v>
      </c>
      <c r="B198" s="1" t="s">
        <v>416</v>
      </c>
      <c r="C198" s="1" t="s">
        <v>553</v>
      </c>
      <c r="D198" s="1" t="s">
        <v>554</v>
      </c>
      <c r="E198">
        <v>63</v>
      </c>
      <c r="F198" s="2">
        <v>1481.93</v>
      </c>
      <c r="G198">
        <v>1</v>
      </c>
      <c r="H198" t="str">
        <f>IF(Personen[[#This Row],[Geschlecht_orig]]=0,"nb",IF(G198=1,"m","w"))</f>
        <v>m</v>
      </c>
      <c r="I198" t="str">
        <f t="shared" si="3"/>
        <v>erwachsen</v>
      </c>
      <c r="J198" t="str">
        <f>VLOOKUP(Personen[[#This Row],[Alter]],Altergruppe!$A$1:$C$7,3,TRUE)</f>
        <v>Erwachsene/r</v>
      </c>
      <c r="K198" s="1" t="str">
        <f>LOWER(Personen[[#This Row],[email]])</f>
        <v>atlanta.alexandr@yopmail.com</v>
      </c>
      <c r="L198" s="1" t="str">
        <f>SUBSTITUTE(Personen[[#This Row],[email klein]],"yopmail.com","am-gym.at")</f>
        <v>atlanta.alexandr@am-gym.at</v>
      </c>
      <c r="M198" s="1" t="str">
        <f>REPLACE(Personen[[#This Row],[email klein]],LEN(K198)-11,12,"@am-gym.at")</f>
        <v>atlanta.alexandr@am-gym.at</v>
      </c>
    </row>
    <row r="199" spans="1:13" x14ac:dyDescent="0.3">
      <c r="A199">
        <v>1197</v>
      </c>
      <c r="B199" s="1" t="s">
        <v>555</v>
      </c>
      <c r="C199" s="1" t="s">
        <v>556</v>
      </c>
      <c r="D199" s="1" t="s">
        <v>557</v>
      </c>
      <c r="E199">
        <v>57</v>
      </c>
      <c r="F199" s="2">
        <v>6632.45</v>
      </c>
      <c r="G199">
        <v>2</v>
      </c>
      <c r="H199" t="str">
        <f>IF(Personen[[#This Row],[Geschlecht_orig]]=0,"nb",IF(G199=1,"m","w"))</f>
        <v>w</v>
      </c>
      <c r="I199" t="str">
        <f t="shared" si="3"/>
        <v>erwachsen</v>
      </c>
      <c r="J199" t="str">
        <f>VLOOKUP(Personen[[#This Row],[Alter]],Altergruppe!$A$1:$C$7,3,TRUE)</f>
        <v>Erwachsene/r</v>
      </c>
      <c r="K199" s="1" t="str">
        <f>LOWER(Personen[[#This Row],[email]])</f>
        <v>brietta.westphal@yopmail.com</v>
      </c>
      <c r="L199" s="1" t="str">
        <f>SUBSTITUTE(Personen[[#This Row],[email klein]],"yopmail.com","am-gym.at")</f>
        <v>brietta.westphal@am-gym.at</v>
      </c>
      <c r="M199" s="1" t="str">
        <f>REPLACE(Personen[[#This Row],[email klein]],LEN(K199)-11,12,"@am-gym.at")</f>
        <v>brietta.westphal@am-gym.at</v>
      </c>
    </row>
    <row r="200" spans="1:13" x14ac:dyDescent="0.3">
      <c r="A200">
        <v>1198</v>
      </c>
      <c r="B200" s="1" t="s">
        <v>236</v>
      </c>
      <c r="C200" s="1" t="s">
        <v>558</v>
      </c>
      <c r="D200" s="1" t="s">
        <v>559</v>
      </c>
      <c r="E200">
        <v>59</v>
      </c>
      <c r="F200" s="2">
        <v>5095.74</v>
      </c>
      <c r="G200">
        <v>1</v>
      </c>
      <c r="H200" t="str">
        <f>IF(Personen[[#This Row],[Geschlecht_orig]]=0,"nb",IF(G200=1,"m","w"))</f>
        <v>m</v>
      </c>
      <c r="I200" t="str">
        <f t="shared" si="3"/>
        <v>erwachsen</v>
      </c>
      <c r="J200" t="str">
        <f>VLOOKUP(Personen[[#This Row],[Alter]],Altergruppe!$A$1:$C$7,3,TRUE)</f>
        <v>Erwachsene/r</v>
      </c>
      <c r="K200" s="1" t="str">
        <f>LOWER(Personen[[#This Row],[email]])</f>
        <v>therine.haerr@yopmail.com</v>
      </c>
      <c r="L200" s="1" t="str">
        <f>SUBSTITUTE(Personen[[#This Row],[email klein]],"yopmail.com","am-gym.at")</f>
        <v>therine.haerr@am-gym.at</v>
      </c>
      <c r="M200" s="1" t="str">
        <f>REPLACE(Personen[[#This Row],[email klein]],LEN(K200)-11,12,"@am-gym.at")</f>
        <v>therine.haerr@am-gym.at</v>
      </c>
    </row>
    <row r="201" spans="1:13" x14ac:dyDescent="0.3">
      <c r="A201">
        <v>1199</v>
      </c>
      <c r="B201" s="1" t="s">
        <v>313</v>
      </c>
      <c r="C201" s="1" t="s">
        <v>560</v>
      </c>
      <c r="D201" s="1" t="s">
        <v>561</v>
      </c>
      <c r="E201">
        <v>75</v>
      </c>
      <c r="F201" s="2">
        <v>1234</v>
      </c>
      <c r="G201">
        <v>2</v>
      </c>
      <c r="H201" t="str">
        <f>IF(Personen[[#This Row],[Geschlecht_orig]]=0,"nb",IF(G201=1,"m","w"))</f>
        <v>w</v>
      </c>
      <c r="I201" t="str">
        <f t="shared" si="3"/>
        <v>erwachsen</v>
      </c>
      <c r="J201" t="str">
        <f>VLOOKUP(Personen[[#This Row],[Alter]],Altergruppe!$A$1:$C$7,3,TRUE)</f>
        <v>Pensionist/in</v>
      </c>
      <c r="K201" s="1" t="str">
        <f>LOWER(Personen[[#This Row],[email]])</f>
        <v>fidelia.secrest@yopmail.com</v>
      </c>
      <c r="L201" s="1" t="str">
        <f>SUBSTITUTE(Personen[[#This Row],[email klein]],"yopmail.com","am-gym.at")</f>
        <v>fidelia.secrest@am-gym.at</v>
      </c>
      <c r="M201" s="1" t="str">
        <f>REPLACE(Personen[[#This Row],[email klein]],LEN(K201)-11,12,"@am-gym.at")</f>
        <v>fidelia.secrest@am-gym.at</v>
      </c>
    </row>
    <row r="202" spans="1:13" x14ac:dyDescent="0.3">
      <c r="A202">
        <v>1200</v>
      </c>
      <c r="B202" s="1" t="s">
        <v>562</v>
      </c>
      <c r="C202" s="1" t="s">
        <v>563</v>
      </c>
      <c r="D202" s="1" t="s">
        <v>564</v>
      </c>
      <c r="E202">
        <v>95</v>
      </c>
      <c r="F202" s="2">
        <v>6393.58</v>
      </c>
      <c r="G202">
        <v>1</v>
      </c>
      <c r="H202" t="str">
        <f>IF(Personen[[#This Row],[Geschlecht_orig]]=0,"nb",IF(G202=1,"m","w"))</f>
        <v>m</v>
      </c>
      <c r="I202" t="str">
        <f t="shared" si="3"/>
        <v>erwachsen</v>
      </c>
      <c r="J202" t="str">
        <f>VLOOKUP(Personen[[#This Row],[Alter]],Altergruppe!$A$1:$C$7,3,TRUE)</f>
        <v>Pensionist/in</v>
      </c>
      <c r="K202" s="1" t="str">
        <f>LOWER(Personen[[#This Row],[email]])</f>
        <v>jaime.granoff@yopmail.com</v>
      </c>
      <c r="L202" s="1" t="str">
        <f>SUBSTITUTE(Personen[[#This Row],[email klein]],"yopmail.com","am-gym.at")</f>
        <v>jaime.granoff@am-gym.at</v>
      </c>
      <c r="M202" s="1" t="str">
        <f>REPLACE(Personen[[#This Row],[email klein]],LEN(K202)-11,12,"@am-gym.at")</f>
        <v>jaime.granoff@am-gym.at</v>
      </c>
    </row>
    <row r="203" spans="1:13" x14ac:dyDescent="0.3">
      <c r="A203">
        <v>1201</v>
      </c>
      <c r="B203" s="1" t="s">
        <v>565</v>
      </c>
      <c r="C203" s="1" t="s">
        <v>566</v>
      </c>
      <c r="D203" s="1" t="s">
        <v>567</v>
      </c>
      <c r="E203">
        <v>65</v>
      </c>
      <c r="F203" s="2">
        <v>5808.65</v>
      </c>
      <c r="G203">
        <v>2</v>
      </c>
      <c r="H203" t="str">
        <f>IF(Personen[[#This Row],[Geschlecht_orig]]=0,"nb",IF(G203=1,"m","w"))</f>
        <v>w</v>
      </c>
      <c r="I203" t="str">
        <f t="shared" si="3"/>
        <v>erwachsen</v>
      </c>
      <c r="J203" t="str">
        <f>VLOOKUP(Personen[[#This Row],[Alter]],Altergruppe!$A$1:$C$7,3,TRUE)</f>
        <v>Pensionist/in</v>
      </c>
      <c r="K203" s="1" t="str">
        <f>LOWER(Personen[[#This Row],[email]])</f>
        <v>carilyn.riordan@yopmail.com</v>
      </c>
      <c r="L203" s="1" t="str">
        <f>SUBSTITUTE(Personen[[#This Row],[email klein]],"yopmail.com","am-gym.at")</f>
        <v>carilyn.riordan@am-gym.at</v>
      </c>
      <c r="M203" s="1" t="str">
        <f>REPLACE(Personen[[#This Row],[email klein]],LEN(K203)-11,12,"@am-gym.at")</f>
        <v>carilyn.riordan@am-gym.at</v>
      </c>
    </row>
    <row r="204" spans="1:13" x14ac:dyDescent="0.3">
      <c r="A204">
        <v>1202</v>
      </c>
      <c r="B204" s="1" t="s">
        <v>568</v>
      </c>
      <c r="C204" s="1" t="s">
        <v>569</v>
      </c>
      <c r="D204" s="1" t="s">
        <v>570</v>
      </c>
      <c r="E204">
        <v>46</v>
      </c>
      <c r="F204" s="2">
        <v>4178.78</v>
      </c>
      <c r="G204">
        <v>0</v>
      </c>
      <c r="H204" t="str">
        <f>IF(Personen[[#This Row],[Geschlecht_orig]]=0,"nb",IF(G204=1,"m","w"))</f>
        <v>nb</v>
      </c>
      <c r="I204" t="str">
        <f t="shared" si="3"/>
        <v>erwachsen</v>
      </c>
      <c r="J204" t="str">
        <f>VLOOKUP(Personen[[#This Row],[Alter]],Altergruppe!$A$1:$C$7,3,TRUE)</f>
        <v>Erwachsene/r</v>
      </c>
      <c r="K204" s="1" t="str">
        <f>LOWER(Personen[[#This Row],[email]])</f>
        <v>tonia.radu@yopmail.com</v>
      </c>
      <c r="L204" s="1" t="str">
        <f>SUBSTITUTE(Personen[[#This Row],[email klein]],"yopmail.com","am-gym.at")</f>
        <v>tonia.radu@am-gym.at</v>
      </c>
      <c r="M204" s="1" t="str">
        <f>REPLACE(Personen[[#This Row],[email klein]],LEN(K204)-11,12,"@am-gym.at")</f>
        <v>tonia.radu@am-gym.at</v>
      </c>
    </row>
    <row r="205" spans="1:13" x14ac:dyDescent="0.3">
      <c r="A205">
        <v>1203</v>
      </c>
      <c r="B205" s="1" t="s">
        <v>385</v>
      </c>
      <c r="C205" s="1" t="s">
        <v>571</v>
      </c>
      <c r="D205" s="1" t="s">
        <v>572</v>
      </c>
      <c r="E205">
        <v>57</v>
      </c>
      <c r="F205" s="2">
        <v>9563.39</v>
      </c>
      <c r="G205">
        <v>0</v>
      </c>
      <c r="H205" t="str">
        <f>IF(Personen[[#This Row],[Geschlecht_orig]]=0,"nb",IF(G205=1,"m","w"))</f>
        <v>nb</v>
      </c>
      <c r="I205" t="str">
        <f t="shared" si="3"/>
        <v>erwachsen</v>
      </c>
      <c r="J205" t="str">
        <f>VLOOKUP(Personen[[#This Row],[Alter]],Altergruppe!$A$1:$C$7,3,TRUE)</f>
        <v>Erwachsene/r</v>
      </c>
      <c r="K205" s="1" t="str">
        <f>LOWER(Personen[[#This Row],[email]])</f>
        <v>sherrie.pelagias@yopmail.com</v>
      </c>
      <c r="L205" s="1" t="str">
        <f>SUBSTITUTE(Personen[[#This Row],[email klein]],"yopmail.com","am-gym.at")</f>
        <v>sherrie.pelagias@am-gym.at</v>
      </c>
      <c r="M205" s="1" t="str">
        <f>REPLACE(Personen[[#This Row],[email klein]],LEN(K205)-11,12,"@am-gym.at")</f>
        <v>sherrie.pelagias@am-gym.at</v>
      </c>
    </row>
    <row r="206" spans="1:13" x14ac:dyDescent="0.3">
      <c r="A206">
        <v>1204</v>
      </c>
      <c r="B206" s="1" t="s">
        <v>573</v>
      </c>
      <c r="C206" s="1" t="s">
        <v>574</v>
      </c>
      <c r="D206" s="1" t="s">
        <v>575</v>
      </c>
      <c r="E206">
        <v>75</v>
      </c>
      <c r="F206" s="2">
        <v>9299.9699999999993</v>
      </c>
      <c r="G206">
        <v>2</v>
      </c>
      <c r="H206" t="str">
        <f>IF(Personen[[#This Row],[Geschlecht_orig]]=0,"nb",IF(G206=1,"m","w"))</f>
        <v>w</v>
      </c>
      <c r="I206" t="str">
        <f t="shared" si="3"/>
        <v>erwachsen</v>
      </c>
      <c r="J206" t="str">
        <f>VLOOKUP(Personen[[#This Row],[Alter]],Altergruppe!$A$1:$C$7,3,TRUE)</f>
        <v>Pensionist/in</v>
      </c>
      <c r="K206" s="1" t="str">
        <f>LOWER(Personen[[#This Row],[email]])</f>
        <v>antonietta.pyle@yopmail.com</v>
      </c>
      <c r="L206" s="1" t="str">
        <f>SUBSTITUTE(Personen[[#This Row],[email klein]],"yopmail.com","am-gym.at")</f>
        <v>antonietta.pyle@am-gym.at</v>
      </c>
      <c r="M206" s="1" t="str">
        <f>REPLACE(Personen[[#This Row],[email klein]],LEN(K206)-11,12,"@am-gym.at")</f>
        <v>antonietta.pyle@am-gym.at</v>
      </c>
    </row>
    <row r="207" spans="1:13" x14ac:dyDescent="0.3">
      <c r="A207">
        <v>1205</v>
      </c>
      <c r="B207" s="1" t="s">
        <v>576</v>
      </c>
      <c r="C207" s="1" t="s">
        <v>220</v>
      </c>
      <c r="D207" s="1" t="s">
        <v>577</v>
      </c>
      <c r="E207">
        <v>73</v>
      </c>
      <c r="F207" s="2">
        <v>8912.32</v>
      </c>
      <c r="G207">
        <v>0</v>
      </c>
      <c r="H207" t="str">
        <f>IF(Personen[[#This Row],[Geschlecht_orig]]=0,"nb",IF(G207=1,"m","w"))</f>
        <v>nb</v>
      </c>
      <c r="I207" t="str">
        <f t="shared" si="3"/>
        <v>erwachsen</v>
      </c>
      <c r="J207" t="str">
        <f>VLOOKUP(Personen[[#This Row],[Alter]],Altergruppe!$A$1:$C$7,3,TRUE)</f>
        <v>Pensionist/in</v>
      </c>
      <c r="K207" s="1" t="str">
        <f>LOWER(Personen[[#This Row],[email]])</f>
        <v>juliane.kenwood@yopmail.com</v>
      </c>
      <c r="L207" s="1" t="str">
        <f>SUBSTITUTE(Personen[[#This Row],[email klein]],"yopmail.com","am-gym.at")</f>
        <v>juliane.kenwood@am-gym.at</v>
      </c>
      <c r="M207" s="1" t="str">
        <f>REPLACE(Personen[[#This Row],[email klein]],LEN(K207)-11,12,"@am-gym.at")</f>
        <v>juliane.kenwood@am-gym.at</v>
      </c>
    </row>
    <row r="208" spans="1:13" x14ac:dyDescent="0.3">
      <c r="A208">
        <v>1206</v>
      </c>
      <c r="B208" s="1" t="s">
        <v>578</v>
      </c>
      <c r="C208" s="1" t="s">
        <v>579</v>
      </c>
      <c r="D208" s="1" t="s">
        <v>580</v>
      </c>
      <c r="E208">
        <v>46</v>
      </c>
      <c r="F208" s="2">
        <v>4581.0600000000004</v>
      </c>
      <c r="G208">
        <v>0</v>
      </c>
      <c r="H208" t="str">
        <f>IF(Personen[[#This Row],[Geschlecht_orig]]=0,"nb",IF(G208=1,"m","w"))</f>
        <v>nb</v>
      </c>
      <c r="I208" t="str">
        <f t="shared" si="3"/>
        <v>erwachsen</v>
      </c>
      <c r="J208" t="str">
        <f>VLOOKUP(Personen[[#This Row],[Alter]],Altergruppe!$A$1:$C$7,3,TRUE)</f>
        <v>Erwachsene/r</v>
      </c>
      <c r="K208" s="1" t="str">
        <f>LOWER(Personen[[#This Row],[email]])</f>
        <v>eadie.aprile@yopmail.com</v>
      </c>
      <c r="L208" s="1" t="str">
        <f>SUBSTITUTE(Personen[[#This Row],[email klein]],"yopmail.com","am-gym.at")</f>
        <v>eadie.aprile@am-gym.at</v>
      </c>
      <c r="M208" s="1" t="str">
        <f>REPLACE(Personen[[#This Row],[email klein]],LEN(K208)-11,12,"@am-gym.at")</f>
        <v>eadie.aprile@am-gym.at</v>
      </c>
    </row>
    <row r="209" spans="1:13" x14ac:dyDescent="0.3">
      <c r="A209">
        <v>1207</v>
      </c>
      <c r="B209" s="1" t="s">
        <v>581</v>
      </c>
      <c r="C209" s="1" t="s">
        <v>582</v>
      </c>
      <c r="D209" s="1" t="s">
        <v>583</v>
      </c>
      <c r="E209">
        <v>97</v>
      </c>
      <c r="F209" s="2">
        <v>509.23</v>
      </c>
      <c r="G209">
        <v>0</v>
      </c>
      <c r="H209" t="str">
        <f>IF(Personen[[#This Row],[Geschlecht_orig]]=0,"nb",IF(G209=1,"m","w"))</f>
        <v>nb</v>
      </c>
      <c r="I209" t="str">
        <f t="shared" si="3"/>
        <v>erwachsen</v>
      </c>
      <c r="J209" t="str">
        <f>VLOOKUP(Personen[[#This Row],[Alter]],Altergruppe!$A$1:$C$7,3,TRUE)</f>
        <v>Pensionist/in</v>
      </c>
      <c r="K209" s="1" t="str">
        <f>LOWER(Personen[[#This Row],[email]])</f>
        <v>netty.abbot@yopmail.com</v>
      </c>
      <c r="L209" s="1" t="str">
        <f>SUBSTITUTE(Personen[[#This Row],[email klein]],"yopmail.com","am-gym.at")</f>
        <v>netty.abbot@am-gym.at</v>
      </c>
      <c r="M209" s="1" t="str">
        <f>REPLACE(Personen[[#This Row],[email klein]],LEN(K209)-11,12,"@am-gym.at")</f>
        <v>netty.abbot@am-gym.at</v>
      </c>
    </row>
    <row r="210" spans="1:13" x14ac:dyDescent="0.3">
      <c r="A210">
        <v>1208</v>
      </c>
      <c r="B210" s="1" t="s">
        <v>584</v>
      </c>
      <c r="C210" s="1" t="s">
        <v>585</v>
      </c>
      <c r="D210" s="1" t="s">
        <v>586</v>
      </c>
      <c r="E210">
        <v>67</v>
      </c>
      <c r="F210" s="2">
        <v>8904.14</v>
      </c>
      <c r="G210">
        <v>2</v>
      </c>
      <c r="H210" t="str">
        <f>IF(Personen[[#This Row],[Geschlecht_orig]]=0,"nb",IF(G210=1,"m","w"))</f>
        <v>w</v>
      </c>
      <c r="I210" t="str">
        <f t="shared" si="3"/>
        <v>erwachsen</v>
      </c>
      <c r="J210" t="str">
        <f>VLOOKUP(Personen[[#This Row],[Alter]],Altergruppe!$A$1:$C$7,3,TRUE)</f>
        <v>Pensionist/in</v>
      </c>
      <c r="K210" s="1" t="str">
        <f>LOWER(Personen[[#This Row],[email]])</f>
        <v>evaleen.malanie@yopmail.com</v>
      </c>
      <c r="L210" s="1" t="str">
        <f>SUBSTITUTE(Personen[[#This Row],[email klein]],"yopmail.com","am-gym.at")</f>
        <v>evaleen.malanie@am-gym.at</v>
      </c>
      <c r="M210" s="1" t="str">
        <f>REPLACE(Personen[[#This Row],[email klein]],LEN(K210)-11,12,"@am-gym.at")</f>
        <v>evaleen.malanie@am-gym.at</v>
      </c>
    </row>
    <row r="211" spans="1:13" x14ac:dyDescent="0.3">
      <c r="A211">
        <v>1209</v>
      </c>
      <c r="B211" s="1" t="s">
        <v>587</v>
      </c>
      <c r="C211" s="1" t="s">
        <v>442</v>
      </c>
      <c r="D211" s="1" t="s">
        <v>588</v>
      </c>
      <c r="E211">
        <v>67</v>
      </c>
      <c r="F211" s="2">
        <v>7180.31</v>
      </c>
      <c r="G211">
        <v>0</v>
      </c>
      <c r="H211" t="str">
        <f>IF(Personen[[#This Row],[Geschlecht_orig]]=0,"nb",IF(G211=1,"m","w"))</f>
        <v>nb</v>
      </c>
      <c r="I211" t="str">
        <f t="shared" si="3"/>
        <v>erwachsen</v>
      </c>
      <c r="J211" t="str">
        <f>VLOOKUP(Personen[[#This Row],[Alter]],Altergruppe!$A$1:$C$7,3,TRUE)</f>
        <v>Pensionist/in</v>
      </c>
      <c r="K211" s="1" t="str">
        <f>LOWER(Personen[[#This Row],[email]])</f>
        <v>ardeen.maurine@yopmail.com</v>
      </c>
      <c r="L211" s="1" t="str">
        <f>SUBSTITUTE(Personen[[#This Row],[email klein]],"yopmail.com","am-gym.at")</f>
        <v>ardeen.maurine@am-gym.at</v>
      </c>
      <c r="M211" s="1" t="str">
        <f>REPLACE(Personen[[#This Row],[email klein]],LEN(K211)-11,12,"@am-gym.at")</f>
        <v>ardeen.maurine@am-gym.at</v>
      </c>
    </row>
    <row r="212" spans="1:13" x14ac:dyDescent="0.3">
      <c r="A212">
        <v>1210</v>
      </c>
      <c r="B212" s="1" t="s">
        <v>589</v>
      </c>
      <c r="C212" s="1" t="s">
        <v>590</v>
      </c>
      <c r="D212" s="1" t="s">
        <v>591</v>
      </c>
      <c r="E212">
        <v>80</v>
      </c>
      <c r="F212" s="2">
        <v>2702.41</v>
      </c>
      <c r="G212">
        <v>1</v>
      </c>
      <c r="H212" t="str">
        <f>IF(Personen[[#This Row],[Geschlecht_orig]]=0,"nb",IF(G212=1,"m","w"))</f>
        <v>m</v>
      </c>
      <c r="I212" t="str">
        <f t="shared" si="3"/>
        <v>erwachsen</v>
      </c>
      <c r="J212" t="str">
        <f>VLOOKUP(Personen[[#This Row],[Alter]],Altergruppe!$A$1:$C$7,3,TRUE)</f>
        <v>Pensionist/in</v>
      </c>
      <c r="K212" s="1" t="str">
        <f>LOWER(Personen[[#This Row],[email]])</f>
        <v>ermengarde.jalbert@yopmail.com</v>
      </c>
      <c r="L212" s="1" t="str">
        <f>SUBSTITUTE(Personen[[#This Row],[email klein]],"yopmail.com","am-gym.at")</f>
        <v>ermengarde.jalbert@am-gym.at</v>
      </c>
      <c r="M212" s="1" t="str">
        <f>REPLACE(Personen[[#This Row],[email klein]],LEN(K212)-11,12,"@am-gym.at")</f>
        <v>ermengarde.jalbert@am-gym.at</v>
      </c>
    </row>
    <row r="213" spans="1:13" x14ac:dyDescent="0.3">
      <c r="A213">
        <v>1211</v>
      </c>
      <c r="B213" s="1" t="s">
        <v>592</v>
      </c>
      <c r="C213" s="1" t="s">
        <v>593</v>
      </c>
      <c r="D213" s="1" t="s">
        <v>594</v>
      </c>
      <c r="E213">
        <v>42</v>
      </c>
      <c r="F213" s="2">
        <v>8985.64</v>
      </c>
      <c r="G213">
        <v>2</v>
      </c>
      <c r="H213" t="str">
        <f>IF(Personen[[#This Row],[Geschlecht_orig]]=0,"nb",IF(G213=1,"m","w"))</f>
        <v>w</v>
      </c>
      <c r="I213" t="str">
        <f t="shared" si="3"/>
        <v>erwachsen</v>
      </c>
      <c r="J213" t="str">
        <f>VLOOKUP(Personen[[#This Row],[Alter]],Altergruppe!$A$1:$C$7,3,TRUE)</f>
        <v>Erwachsene/r</v>
      </c>
      <c r="K213" s="1" t="str">
        <f>LOWER(Personen[[#This Row],[email]])</f>
        <v>tami.socha@yopmail.com</v>
      </c>
      <c r="L213" s="1" t="str">
        <f>SUBSTITUTE(Personen[[#This Row],[email klein]],"yopmail.com","am-gym.at")</f>
        <v>tami.socha@am-gym.at</v>
      </c>
      <c r="M213" s="1" t="str">
        <f>REPLACE(Personen[[#This Row],[email klein]],LEN(K213)-11,12,"@am-gym.at")</f>
        <v>tami.socha@am-gym.at</v>
      </c>
    </row>
    <row r="214" spans="1:13" x14ac:dyDescent="0.3">
      <c r="A214">
        <v>1212</v>
      </c>
      <c r="B214" s="1" t="s">
        <v>435</v>
      </c>
      <c r="C214" s="1" t="s">
        <v>595</v>
      </c>
      <c r="D214" s="1" t="s">
        <v>596</v>
      </c>
      <c r="E214">
        <v>74</v>
      </c>
      <c r="F214" s="2">
        <v>6633.21</v>
      </c>
      <c r="G214">
        <v>0</v>
      </c>
      <c r="H214" t="str">
        <f>IF(Personen[[#This Row],[Geschlecht_orig]]=0,"nb",IF(G214=1,"m","w"))</f>
        <v>nb</v>
      </c>
      <c r="I214" t="str">
        <f t="shared" si="3"/>
        <v>erwachsen</v>
      </c>
      <c r="J214" t="str">
        <f>VLOOKUP(Personen[[#This Row],[Alter]],Altergruppe!$A$1:$C$7,3,TRUE)</f>
        <v>Pensionist/in</v>
      </c>
      <c r="K214" s="1" t="str">
        <f>LOWER(Personen[[#This Row],[email]])</f>
        <v>karolina.gibbeon@yopmail.com</v>
      </c>
      <c r="L214" s="1" t="str">
        <f>SUBSTITUTE(Personen[[#This Row],[email klein]],"yopmail.com","am-gym.at")</f>
        <v>karolina.gibbeon@am-gym.at</v>
      </c>
      <c r="M214" s="1" t="str">
        <f>REPLACE(Personen[[#This Row],[email klein]],LEN(K214)-11,12,"@am-gym.at")</f>
        <v>karolina.gibbeon@am-gym.at</v>
      </c>
    </row>
    <row r="215" spans="1:13" x14ac:dyDescent="0.3">
      <c r="A215">
        <v>1213</v>
      </c>
      <c r="B215" s="1" t="s">
        <v>597</v>
      </c>
      <c r="C215" s="1" t="s">
        <v>598</v>
      </c>
      <c r="D215" s="1" t="s">
        <v>599</v>
      </c>
      <c r="E215">
        <v>75</v>
      </c>
      <c r="F215" s="2">
        <v>5594.94</v>
      </c>
      <c r="G215">
        <v>0</v>
      </c>
      <c r="H215" t="str">
        <f>IF(Personen[[#This Row],[Geschlecht_orig]]=0,"nb",IF(G215=1,"m","w"))</f>
        <v>nb</v>
      </c>
      <c r="I215" t="str">
        <f t="shared" si="3"/>
        <v>erwachsen</v>
      </c>
      <c r="J215" t="str">
        <f>VLOOKUP(Personen[[#This Row],[Alter]],Altergruppe!$A$1:$C$7,3,TRUE)</f>
        <v>Pensionist/in</v>
      </c>
      <c r="K215" s="1" t="str">
        <f>LOWER(Personen[[#This Row],[email]])</f>
        <v>cassondra.heidt@yopmail.com</v>
      </c>
      <c r="L215" s="1" t="str">
        <f>SUBSTITUTE(Personen[[#This Row],[email klein]],"yopmail.com","am-gym.at")</f>
        <v>cassondra.heidt@am-gym.at</v>
      </c>
      <c r="M215" s="1" t="str">
        <f>REPLACE(Personen[[#This Row],[email klein]],LEN(K215)-11,12,"@am-gym.at")</f>
        <v>cassondra.heidt@am-gym.at</v>
      </c>
    </row>
    <row r="216" spans="1:13" x14ac:dyDescent="0.3">
      <c r="A216">
        <v>1214</v>
      </c>
      <c r="B216" s="1" t="s">
        <v>600</v>
      </c>
      <c r="C216" s="1" t="s">
        <v>601</v>
      </c>
      <c r="D216" s="1" t="s">
        <v>602</v>
      </c>
      <c r="E216">
        <v>47</v>
      </c>
      <c r="F216" s="2">
        <v>4134.7299999999996</v>
      </c>
      <c r="G216">
        <v>2</v>
      </c>
      <c r="H216" t="str">
        <f>IF(Personen[[#This Row],[Geschlecht_orig]]=0,"nb",IF(G216=1,"m","w"))</f>
        <v>w</v>
      </c>
      <c r="I216" t="str">
        <f t="shared" si="3"/>
        <v>erwachsen</v>
      </c>
      <c r="J216" t="str">
        <f>VLOOKUP(Personen[[#This Row],[Alter]],Altergruppe!$A$1:$C$7,3,TRUE)</f>
        <v>Erwachsene/r</v>
      </c>
      <c r="K216" s="1" t="str">
        <f>LOWER(Personen[[#This Row],[email]])</f>
        <v>jobi.graig@yopmail.com</v>
      </c>
      <c r="L216" s="1" t="str">
        <f>SUBSTITUTE(Personen[[#This Row],[email klein]],"yopmail.com","am-gym.at")</f>
        <v>jobi.graig@am-gym.at</v>
      </c>
      <c r="M216" s="1" t="str">
        <f>REPLACE(Personen[[#This Row],[email klein]],LEN(K216)-11,12,"@am-gym.at")</f>
        <v>jobi.graig@am-gym.at</v>
      </c>
    </row>
    <row r="217" spans="1:13" x14ac:dyDescent="0.3">
      <c r="A217">
        <v>1215</v>
      </c>
      <c r="B217" s="1" t="s">
        <v>206</v>
      </c>
      <c r="C217" s="1" t="s">
        <v>603</v>
      </c>
      <c r="D217" s="1" t="s">
        <v>604</v>
      </c>
      <c r="E217">
        <v>68</v>
      </c>
      <c r="F217" s="2">
        <v>8812.44</v>
      </c>
      <c r="G217">
        <v>2</v>
      </c>
      <c r="H217" t="str">
        <f>IF(Personen[[#This Row],[Geschlecht_orig]]=0,"nb",IF(G217=1,"m","w"))</f>
        <v>w</v>
      </c>
      <c r="I217" t="str">
        <f t="shared" si="3"/>
        <v>erwachsen</v>
      </c>
      <c r="J217" t="str">
        <f>VLOOKUP(Personen[[#This Row],[Alter]],Altergruppe!$A$1:$C$7,3,TRUE)</f>
        <v>Pensionist/in</v>
      </c>
      <c r="K217" s="1" t="str">
        <f>LOWER(Personen[[#This Row],[email]])</f>
        <v>briney.brady@yopmail.com</v>
      </c>
      <c r="L217" s="1" t="str">
        <f>SUBSTITUTE(Personen[[#This Row],[email klein]],"yopmail.com","am-gym.at")</f>
        <v>briney.brady@am-gym.at</v>
      </c>
      <c r="M217" s="1" t="str">
        <f>REPLACE(Personen[[#This Row],[email klein]],LEN(K217)-11,12,"@am-gym.at")</f>
        <v>briney.brady@am-gym.at</v>
      </c>
    </row>
    <row r="218" spans="1:13" x14ac:dyDescent="0.3">
      <c r="A218">
        <v>1216</v>
      </c>
      <c r="B218" s="1" t="s">
        <v>365</v>
      </c>
      <c r="C218" s="1" t="s">
        <v>605</v>
      </c>
      <c r="D218" s="1" t="s">
        <v>606</v>
      </c>
      <c r="E218">
        <v>22</v>
      </c>
      <c r="F218" s="2">
        <v>6671.74</v>
      </c>
      <c r="G218">
        <v>1</v>
      </c>
      <c r="H218" t="str">
        <f>IF(Personen[[#This Row],[Geschlecht_orig]]=0,"nb",IF(G218=1,"m","w"))</f>
        <v>m</v>
      </c>
      <c r="I218" t="str">
        <f t="shared" si="3"/>
        <v>erwachsen</v>
      </c>
      <c r="J218" t="str">
        <f>VLOOKUP(Personen[[#This Row],[Alter]],Altergruppe!$A$1:$C$7,3,TRUE)</f>
        <v>Erwachsene/r</v>
      </c>
      <c r="K218" s="1" t="str">
        <f>LOWER(Personen[[#This Row],[email]])</f>
        <v>florencia.marisa@yopmail.com</v>
      </c>
      <c r="L218" s="1" t="str">
        <f>SUBSTITUTE(Personen[[#This Row],[email klein]],"yopmail.com","am-gym.at")</f>
        <v>florencia.marisa@am-gym.at</v>
      </c>
      <c r="M218" s="1" t="str">
        <f>REPLACE(Personen[[#This Row],[email klein]],LEN(K218)-11,12,"@am-gym.at")</f>
        <v>florencia.marisa@am-gym.at</v>
      </c>
    </row>
    <row r="219" spans="1:13" x14ac:dyDescent="0.3">
      <c r="A219">
        <v>1217</v>
      </c>
      <c r="B219" s="1" t="s">
        <v>607</v>
      </c>
      <c r="C219" s="1" t="s">
        <v>608</v>
      </c>
      <c r="D219" s="1" t="s">
        <v>609</v>
      </c>
      <c r="E219">
        <v>36</v>
      </c>
      <c r="F219" s="2">
        <v>2121.7800000000002</v>
      </c>
      <c r="G219">
        <v>2</v>
      </c>
      <c r="H219" t="str">
        <f>IF(Personen[[#This Row],[Geschlecht_orig]]=0,"nb",IF(G219=1,"m","w"))</f>
        <v>w</v>
      </c>
      <c r="I219" t="str">
        <f t="shared" si="3"/>
        <v>erwachsen</v>
      </c>
      <c r="J219" t="str">
        <f>VLOOKUP(Personen[[#This Row],[Alter]],Altergruppe!$A$1:$C$7,3,TRUE)</f>
        <v>Erwachsene/r</v>
      </c>
      <c r="K219" s="1" t="str">
        <f>LOWER(Personen[[#This Row],[email]])</f>
        <v>gerianna.gillan@yopmail.com</v>
      </c>
      <c r="L219" s="1" t="str">
        <f>SUBSTITUTE(Personen[[#This Row],[email klein]],"yopmail.com","am-gym.at")</f>
        <v>gerianna.gillan@am-gym.at</v>
      </c>
      <c r="M219" s="1" t="str">
        <f>REPLACE(Personen[[#This Row],[email klein]],LEN(K219)-11,12,"@am-gym.at")</f>
        <v>gerianna.gillan@am-gym.at</v>
      </c>
    </row>
    <row r="220" spans="1:13" x14ac:dyDescent="0.3">
      <c r="A220">
        <v>1218</v>
      </c>
      <c r="B220" s="1" t="s">
        <v>610</v>
      </c>
      <c r="C220" s="1" t="s">
        <v>611</v>
      </c>
      <c r="D220" s="1" t="s">
        <v>612</v>
      </c>
      <c r="E220">
        <v>41</v>
      </c>
      <c r="F220" s="2">
        <v>9174.5300000000007</v>
      </c>
      <c r="G220">
        <v>0</v>
      </c>
      <c r="H220" t="str">
        <f>IF(Personen[[#This Row],[Geschlecht_orig]]=0,"nb",IF(G220=1,"m","w"))</f>
        <v>nb</v>
      </c>
      <c r="I220" t="str">
        <f t="shared" si="3"/>
        <v>erwachsen</v>
      </c>
      <c r="J220" t="str">
        <f>VLOOKUP(Personen[[#This Row],[Alter]],Altergruppe!$A$1:$C$7,3,TRUE)</f>
        <v>Erwachsene/r</v>
      </c>
      <c r="K220" s="1" t="str">
        <f>LOWER(Personen[[#This Row],[email]])</f>
        <v>carly.grayce@yopmail.com</v>
      </c>
      <c r="L220" s="1" t="str">
        <f>SUBSTITUTE(Personen[[#This Row],[email klein]],"yopmail.com","am-gym.at")</f>
        <v>carly.grayce@am-gym.at</v>
      </c>
      <c r="M220" s="1" t="str">
        <f>REPLACE(Personen[[#This Row],[email klein]],LEN(K220)-11,12,"@am-gym.at")</f>
        <v>carly.grayce@am-gym.at</v>
      </c>
    </row>
    <row r="221" spans="1:13" x14ac:dyDescent="0.3">
      <c r="A221">
        <v>1219</v>
      </c>
      <c r="B221" s="1" t="s">
        <v>613</v>
      </c>
      <c r="C221" s="1" t="s">
        <v>614</v>
      </c>
      <c r="D221" s="1" t="s">
        <v>615</v>
      </c>
      <c r="E221">
        <v>52</v>
      </c>
      <c r="F221" s="2">
        <v>6366.87</v>
      </c>
      <c r="G221">
        <v>1</v>
      </c>
      <c r="H221" t="str">
        <f>IF(Personen[[#This Row],[Geschlecht_orig]]=0,"nb",IF(G221=1,"m","w"))</f>
        <v>m</v>
      </c>
      <c r="I221" t="str">
        <f t="shared" si="3"/>
        <v>erwachsen</v>
      </c>
      <c r="J221" t="str">
        <f>VLOOKUP(Personen[[#This Row],[Alter]],Altergruppe!$A$1:$C$7,3,TRUE)</f>
        <v>Erwachsene/r</v>
      </c>
      <c r="K221" s="1" t="str">
        <f>LOWER(Personen[[#This Row],[email]])</f>
        <v>nariko.sawtelle@yopmail.com</v>
      </c>
      <c r="L221" s="1" t="str">
        <f>SUBSTITUTE(Personen[[#This Row],[email klein]],"yopmail.com","am-gym.at")</f>
        <v>nariko.sawtelle@am-gym.at</v>
      </c>
      <c r="M221" s="1" t="str">
        <f>REPLACE(Personen[[#This Row],[email klein]],LEN(K221)-11,12,"@am-gym.at")</f>
        <v>nariko.sawtelle@am-gym.at</v>
      </c>
    </row>
    <row r="222" spans="1:13" x14ac:dyDescent="0.3">
      <c r="A222">
        <v>1220</v>
      </c>
      <c r="B222" s="1" t="s">
        <v>616</v>
      </c>
      <c r="C222" s="1" t="s">
        <v>617</v>
      </c>
      <c r="D222" s="1" t="s">
        <v>618</v>
      </c>
      <c r="E222">
        <v>78</v>
      </c>
      <c r="F222" s="2">
        <v>5408.36</v>
      </c>
      <c r="G222">
        <v>2</v>
      </c>
      <c r="H222" t="str">
        <f>IF(Personen[[#This Row],[Geschlecht_orig]]=0,"nb",IF(G222=1,"m","w"))</f>
        <v>w</v>
      </c>
      <c r="I222" t="str">
        <f t="shared" si="3"/>
        <v>erwachsen</v>
      </c>
      <c r="J222" t="str">
        <f>VLOOKUP(Personen[[#This Row],[Alter]],Altergruppe!$A$1:$C$7,3,TRUE)</f>
        <v>Pensionist/in</v>
      </c>
      <c r="K222" s="1" t="str">
        <f>LOWER(Personen[[#This Row],[email]])</f>
        <v>lauryn.elephus@yopmail.com</v>
      </c>
      <c r="L222" s="1" t="str">
        <f>SUBSTITUTE(Personen[[#This Row],[email klein]],"yopmail.com","am-gym.at")</f>
        <v>lauryn.elephus@am-gym.at</v>
      </c>
      <c r="M222" s="1" t="str">
        <f>REPLACE(Personen[[#This Row],[email klein]],LEN(K222)-11,12,"@am-gym.at")</f>
        <v>lauryn.elephus@am-gym.at</v>
      </c>
    </row>
    <row r="223" spans="1:13" x14ac:dyDescent="0.3">
      <c r="A223">
        <v>1221</v>
      </c>
      <c r="B223" s="1" t="s">
        <v>619</v>
      </c>
      <c r="C223" s="1" t="s">
        <v>620</v>
      </c>
      <c r="D223" s="1" t="s">
        <v>621</v>
      </c>
      <c r="E223">
        <v>29</v>
      </c>
      <c r="F223" s="2">
        <v>1427.82</v>
      </c>
      <c r="G223">
        <v>0</v>
      </c>
      <c r="H223" t="str">
        <f>IF(Personen[[#This Row],[Geschlecht_orig]]=0,"nb",IF(G223=1,"m","w"))</f>
        <v>nb</v>
      </c>
      <c r="I223" t="str">
        <f t="shared" si="3"/>
        <v>erwachsen</v>
      </c>
      <c r="J223" t="str">
        <f>VLOOKUP(Personen[[#This Row],[Alter]],Altergruppe!$A$1:$C$7,3,TRUE)</f>
        <v>Erwachsene/r</v>
      </c>
      <c r="K223" s="1" t="str">
        <f>LOWER(Personen[[#This Row],[email]])</f>
        <v>beverley.eldrid@yopmail.com</v>
      </c>
      <c r="L223" s="1" t="str">
        <f>SUBSTITUTE(Personen[[#This Row],[email klein]],"yopmail.com","am-gym.at")</f>
        <v>beverley.eldrid@am-gym.at</v>
      </c>
      <c r="M223" s="1" t="str">
        <f>REPLACE(Personen[[#This Row],[email klein]],LEN(K223)-11,12,"@am-gym.at")</f>
        <v>beverley.eldrid@am-gym.at</v>
      </c>
    </row>
    <row r="224" spans="1:13" x14ac:dyDescent="0.3">
      <c r="A224">
        <v>1222</v>
      </c>
      <c r="B224" s="1" t="s">
        <v>622</v>
      </c>
      <c r="C224" s="1" t="s">
        <v>623</v>
      </c>
      <c r="D224" s="1" t="s">
        <v>624</v>
      </c>
      <c r="E224">
        <v>36</v>
      </c>
      <c r="F224" s="2">
        <v>6371.06</v>
      </c>
      <c r="G224">
        <v>0</v>
      </c>
      <c r="H224" t="str">
        <f>IF(Personen[[#This Row],[Geschlecht_orig]]=0,"nb",IF(G224=1,"m","w"))</f>
        <v>nb</v>
      </c>
      <c r="I224" t="str">
        <f t="shared" si="3"/>
        <v>erwachsen</v>
      </c>
      <c r="J224" t="str">
        <f>VLOOKUP(Personen[[#This Row],[Alter]],Altergruppe!$A$1:$C$7,3,TRUE)</f>
        <v>Erwachsene/r</v>
      </c>
      <c r="K224" s="1" t="str">
        <f>LOWER(Personen[[#This Row],[email]])</f>
        <v>stevana.holbrook@yopmail.com</v>
      </c>
      <c r="L224" s="1" t="str">
        <f>SUBSTITUTE(Personen[[#This Row],[email klein]],"yopmail.com","am-gym.at")</f>
        <v>stevana.holbrook@am-gym.at</v>
      </c>
      <c r="M224" s="1" t="str">
        <f>REPLACE(Personen[[#This Row],[email klein]],LEN(K224)-11,12,"@am-gym.at")</f>
        <v>stevana.holbrook@am-gym.at</v>
      </c>
    </row>
    <row r="225" spans="1:13" x14ac:dyDescent="0.3">
      <c r="A225">
        <v>1223</v>
      </c>
      <c r="B225" s="1" t="s">
        <v>625</v>
      </c>
      <c r="C225" s="1" t="s">
        <v>38</v>
      </c>
      <c r="D225" s="1" t="s">
        <v>626</v>
      </c>
      <c r="E225">
        <v>44</v>
      </c>
      <c r="F225" s="2">
        <v>5301.55</v>
      </c>
      <c r="G225">
        <v>0</v>
      </c>
      <c r="H225" t="str">
        <f>IF(Personen[[#This Row],[Geschlecht_orig]]=0,"nb",IF(G225=1,"m","w"))</f>
        <v>nb</v>
      </c>
      <c r="I225" t="str">
        <f t="shared" si="3"/>
        <v>erwachsen</v>
      </c>
      <c r="J225" t="str">
        <f>VLOOKUP(Personen[[#This Row],[Alter]],Altergruppe!$A$1:$C$7,3,TRUE)</f>
        <v>Erwachsene/r</v>
      </c>
      <c r="K225" s="1" t="str">
        <f>LOWER(Personen[[#This Row],[email]])</f>
        <v>fred.leifeste@yopmail.com</v>
      </c>
      <c r="L225" s="1" t="str">
        <f>SUBSTITUTE(Personen[[#This Row],[email klein]],"yopmail.com","am-gym.at")</f>
        <v>fred.leifeste@am-gym.at</v>
      </c>
      <c r="M225" s="1" t="str">
        <f>REPLACE(Personen[[#This Row],[email klein]],LEN(K225)-11,12,"@am-gym.at")</f>
        <v>fred.leifeste@am-gym.at</v>
      </c>
    </row>
    <row r="226" spans="1:13" x14ac:dyDescent="0.3">
      <c r="A226">
        <v>1224</v>
      </c>
      <c r="B226" s="1" t="s">
        <v>627</v>
      </c>
      <c r="C226" s="1" t="s">
        <v>628</v>
      </c>
      <c r="D226" s="1" t="s">
        <v>629</v>
      </c>
      <c r="E226">
        <v>8</v>
      </c>
      <c r="F226" s="2">
        <v>0</v>
      </c>
      <c r="G226">
        <v>0</v>
      </c>
      <c r="H226" t="str">
        <f>IF(Personen[[#This Row],[Geschlecht_orig]]=0,"nb",IF(G226=1,"m","w"))</f>
        <v>nb</v>
      </c>
      <c r="I226" t="str">
        <f t="shared" si="3"/>
        <v>unmündig</v>
      </c>
      <c r="J226" t="str">
        <f>VLOOKUP(Personen[[#This Row],[Alter]],Altergruppe!$A$1:$C$7,3,TRUE)</f>
        <v>Kind</v>
      </c>
      <c r="K226" s="1" t="str">
        <f>LOWER(Personen[[#This Row],[email]])</f>
        <v>roslyn.dorine@yopmail.com</v>
      </c>
      <c r="L226" s="1" t="str">
        <f>SUBSTITUTE(Personen[[#This Row],[email klein]],"yopmail.com","am-gym.at")</f>
        <v>roslyn.dorine@am-gym.at</v>
      </c>
      <c r="M226" s="1" t="str">
        <f>REPLACE(Personen[[#This Row],[email klein]],LEN(K226)-11,12,"@am-gym.at")</f>
        <v>roslyn.dorine@am-gym.at</v>
      </c>
    </row>
    <row r="227" spans="1:13" x14ac:dyDescent="0.3">
      <c r="A227">
        <v>1225</v>
      </c>
      <c r="B227" s="1" t="s">
        <v>630</v>
      </c>
      <c r="C227" s="1" t="s">
        <v>631</v>
      </c>
      <c r="D227" s="1" t="s">
        <v>632</v>
      </c>
      <c r="E227">
        <v>1</v>
      </c>
      <c r="F227" s="2">
        <v>0</v>
      </c>
      <c r="G227">
        <v>0</v>
      </c>
      <c r="H227" t="str">
        <f>IF(Personen[[#This Row],[Geschlecht_orig]]=0,"nb",IF(G227=1,"m","w"))</f>
        <v>nb</v>
      </c>
      <c r="I227" t="str">
        <f t="shared" si="3"/>
        <v>unmündig</v>
      </c>
      <c r="J227" t="str">
        <f>VLOOKUP(Personen[[#This Row],[Alter]],Altergruppe!$A$1:$C$7,3,TRUE)</f>
        <v>Baby</v>
      </c>
      <c r="K227" s="1" t="str">
        <f>LOWER(Personen[[#This Row],[email]])</f>
        <v>kimmy.mata@yopmail.com</v>
      </c>
      <c r="L227" s="1" t="str">
        <f>SUBSTITUTE(Personen[[#This Row],[email klein]],"yopmail.com","am-gym.at")</f>
        <v>kimmy.mata@am-gym.at</v>
      </c>
      <c r="M227" s="1" t="str">
        <f>REPLACE(Personen[[#This Row],[email klein]],LEN(K227)-11,12,"@am-gym.at")</f>
        <v>kimmy.mata@am-gym.at</v>
      </c>
    </row>
    <row r="228" spans="1:13" x14ac:dyDescent="0.3">
      <c r="A228">
        <v>1226</v>
      </c>
      <c r="B228" s="1" t="s">
        <v>633</v>
      </c>
      <c r="C228" s="1" t="s">
        <v>634</v>
      </c>
      <c r="D228" s="1" t="s">
        <v>635</v>
      </c>
      <c r="E228">
        <v>76</v>
      </c>
      <c r="F228" s="2">
        <v>351.43</v>
      </c>
      <c r="G228">
        <v>2</v>
      </c>
      <c r="H228" t="str">
        <f>IF(Personen[[#This Row],[Geschlecht_orig]]=0,"nb",IF(G228=1,"m","w"))</f>
        <v>w</v>
      </c>
      <c r="I228" t="str">
        <f t="shared" si="3"/>
        <v>erwachsen</v>
      </c>
      <c r="J228" t="str">
        <f>VLOOKUP(Personen[[#This Row],[Alter]],Altergruppe!$A$1:$C$7,3,TRUE)</f>
        <v>Pensionist/in</v>
      </c>
      <c r="K228" s="1" t="str">
        <f>LOWER(Personen[[#This Row],[email]])</f>
        <v>maurene.seessel@yopmail.com</v>
      </c>
      <c r="L228" s="1" t="str">
        <f>SUBSTITUTE(Personen[[#This Row],[email klein]],"yopmail.com","am-gym.at")</f>
        <v>maurene.seessel@am-gym.at</v>
      </c>
      <c r="M228" s="1" t="str">
        <f>REPLACE(Personen[[#This Row],[email klein]],LEN(K228)-11,12,"@am-gym.at")</f>
        <v>maurene.seessel@am-gym.at</v>
      </c>
    </row>
    <row r="229" spans="1:13" x14ac:dyDescent="0.3">
      <c r="A229">
        <v>1227</v>
      </c>
      <c r="B229" s="1" t="s">
        <v>473</v>
      </c>
      <c r="C229" s="1" t="s">
        <v>579</v>
      </c>
      <c r="D229" s="1" t="s">
        <v>636</v>
      </c>
      <c r="E229">
        <v>37</v>
      </c>
      <c r="F229" s="2">
        <v>2068.62</v>
      </c>
      <c r="G229">
        <v>2</v>
      </c>
      <c r="H229" t="str">
        <f>IF(Personen[[#This Row],[Geschlecht_orig]]=0,"nb",IF(G229=1,"m","w"))</f>
        <v>w</v>
      </c>
      <c r="I229" t="str">
        <f t="shared" si="3"/>
        <v>erwachsen</v>
      </c>
      <c r="J229" t="str">
        <f>VLOOKUP(Personen[[#This Row],[Alter]],Altergruppe!$A$1:$C$7,3,TRUE)</f>
        <v>Erwachsene/r</v>
      </c>
      <c r="K229" s="1" t="str">
        <f>LOWER(Personen[[#This Row],[email]])</f>
        <v>eve.aprile@yopmail.com</v>
      </c>
      <c r="L229" s="1" t="str">
        <f>SUBSTITUTE(Personen[[#This Row],[email klein]],"yopmail.com","am-gym.at")</f>
        <v>eve.aprile@am-gym.at</v>
      </c>
      <c r="M229" s="1" t="str">
        <f>REPLACE(Personen[[#This Row],[email klein]],LEN(K229)-11,12,"@am-gym.at")</f>
        <v>eve.aprile@am-gym.at</v>
      </c>
    </row>
    <row r="230" spans="1:13" x14ac:dyDescent="0.3">
      <c r="A230">
        <v>1228</v>
      </c>
      <c r="B230" s="1" t="s">
        <v>637</v>
      </c>
      <c r="C230" s="1" t="s">
        <v>638</v>
      </c>
      <c r="D230" s="1" t="s">
        <v>639</v>
      </c>
      <c r="E230">
        <v>30</v>
      </c>
      <c r="F230" s="2">
        <v>467.66</v>
      </c>
      <c r="G230">
        <v>2</v>
      </c>
      <c r="H230" t="str">
        <f>IF(Personen[[#This Row],[Geschlecht_orig]]=0,"nb",IF(G230=1,"m","w"))</f>
        <v>w</v>
      </c>
      <c r="I230" t="str">
        <f t="shared" si="3"/>
        <v>erwachsen</v>
      </c>
      <c r="J230" t="str">
        <f>VLOOKUP(Personen[[#This Row],[Alter]],Altergruppe!$A$1:$C$7,3,TRUE)</f>
        <v>Erwachsene/r</v>
      </c>
      <c r="K230" s="1" t="str">
        <f>LOWER(Personen[[#This Row],[email]])</f>
        <v>kittie.thilda@yopmail.com</v>
      </c>
      <c r="L230" s="1" t="str">
        <f>SUBSTITUTE(Personen[[#This Row],[email klein]],"yopmail.com","am-gym.at")</f>
        <v>kittie.thilda@am-gym.at</v>
      </c>
      <c r="M230" s="1" t="str">
        <f>REPLACE(Personen[[#This Row],[email klein]],LEN(K230)-11,12,"@am-gym.at")</f>
        <v>kittie.thilda@am-gym.at</v>
      </c>
    </row>
    <row r="231" spans="1:13" x14ac:dyDescent="0.3">
      <c r="A231">
        <v>1229</v>
      </c>
      <c r="B231" s="1" t="s">
        <v>640</v>
      </c>
      <c r="C231" s="1" t="s">
        <v>641</v>
      </c>
      <c r="D231" s="1" t="s">
        <v>642</v>
      </c>
      <c r="E231">
        <v>13</v>
      </c>
      <c r="F231" s="2">
        <v>0</v>
      </c>
      <c r="G231">
        <v>1</v>
      </c>
      <c r="H231" t="str">
        <f>IF(Personen[[#This Row],[Geschlecht_orig]]=0,"nb",IF(G231=1,"m","w"))</f>
        <v>m</v>
      </c>
      <c r="I231" t="str">
        <f t="shared" si="3"/>
        <v>unmündig</v>
      </c>
      <c r="J231" t="str">
        <f>VLOOKUP(Personen[[#This Row],[Alter]],Altergruppe!$A$1:$C$7,3,TRUE)</f>
        <v>Kind</v>
      </c>
      <c r="K231" s="1" t="str">
        <f>LOWER(Personen[[#This Row],[email]])</f>
        <v>jean.gilbertson@yopmail.com</v>
      </c>
      <c r="L231" s="1" t="str">
        <f>SUBSTITUTE(Personen[[#This Row],[email klein]],"yopmail.com","am-gym.at")</f>
        <v>jean.gilbertson@am-gym.at</v>
      </c>
      <c r="M231" s="1" t="str">
        <f>REPLACE(Personen[[#This Row],[email klein]],LEN(K231)-11,12,"@am-gym.at")</f>
        <v>jean.gilbertson@am-gym.at</v>
      </c>
    </row>
    <row r="232" spans="1:13" x14ac:dyDescent="0.3">
      <c r="A232">
        <v>1230</v>
      </c>
      <c r="B232" s="1" t="s">
        <v>643</v>
      </c>
      <c r="C232" s="1" t="s">
        <v>644</v>
      </c>
      <c r="D232" s="1" t="s">
        <v>645</v>
      </c>
      <c r="E232">
        <v>92</v>
      </c>
      <c r="F232" s="2">
        <v>3048.16</v>
      </c>
      <c r="G232">
        <v>1</v>
      </c>
      <c r="H232" t="str">
        <f>IF(Personen[[#This Row],[Geschlecht_orig]]=0,"nb",IF(G232=1,"m","w"))</f>
        <v>m</v>
      </c>
      <c r="I232" t="str">
        <f t="shared" si="3"/>
        <v>erwachsen</v>
      </c>
      <c r="J232" t="str">
        <f>VLOOKUP(Personen[[#This Row],[Alter]],Altergruppe!$A$1:$C$7,3,TRUE)</f>
        <v>Pensionist/in</v>
      </c>
      <c r="K232" s="1" t="str">
        <f>LOWER(Personen[[#This Row],[email]])</f>
        <v>felice.dawkins@yopmail.com</v>
      </c>
      <c r="L232" s="1" t="str">
        <f>SUBSTITUTE(Personen[[#This Row],[email klein]],"yopmail.com","am-gym.at")</f>
        <v>felice.dawkins@am-gym.at</v>
      </c>
      <c r="M232" s="1" t="str">
        <f>REPLACE(Personen[[#This Row],[email klein]],LEN(K232)-11,12,"@am-gym.at")</f>
        <v>felice.dawkins@am-gym.at</v>
      </c>
    </row>
    <row r="233" spans="1:13" x14ac:dyDescent="0.3">
      <c r="A233">
        <v>1231</v>
      </c>
      <c r="B233" s="1" t="s">
        <v>646</v>
      </c>
      <c r="C233" s="1" t="s">
        <v>531</v>
      </c>
      <c r="D233" s="1" t="s">
        <v>647</v>
      </c>
      <c r="E233">
        <v>91</v>
      </c>
      <c r="F233" s="2">
        <v>4787.71</v>
      </c>
      <c r="G233">
        <v>0</v>
      </c>
      <c r="H233" t="str">
        <f>IF(Personen[[#This Row],[Geschlecht_orig]]=0,"nb",IF(G233=1,"m","w"))</f>
        <v>nb</v>
      </c>
      <c r="I233" t="str">
        <f t="shared" si="3"/>
        <v>erwachsen</v>
      </c>
      <c r="J233" t="str">
        <f>VLOOKUP(Personen[[#This Row],[Alter]],Altergruppe!$A$1:$C$7,3,TRUE)</f>
        <v>Pensionist/in</v>
      </c>
      <c r="K233" s="1" t="str">
        <f>LOWER(Personen[[#This Row],[email]])</f>
        <v>andeee.jess@yopmail.com</v>
      </c>
      <c r="L233" s="1" t="str">
        <f>SUBSTITUTE(Personen[[#This Row],[email klein]],"yopmail.com","am-gym.at")</f>
        <v>andeee.jess@am-gym.at</v>
      </c>
      <c r="M233" s="1" t="str">
        <f>REPLACE(Personen[[#This Row],[email klein]],LEN(K233)-11,12,"@am-gym.at")</f>
        <v>andeee.jess@am-gym.at</v>
      </c>
    </row>
    <row r="234" spans="1:13" x14ac:dyDescent="0.3">
      <c r="A234">
        <v>1232</v>
      </c>
      <c r="B234" s="1" t="s">
        <v>648</v>
      </c>
      <c r="C234" s="1" t="s">
        <v>649</v>
      </c>
      <c r="D234" s="1" t="s">
        <v>650</v>
      </c>
      <c r="E234">
        <v>94</v>
      </c>
      <c r="F234" s="2">
        <v>4709.28</v>
      </c>
      <c r="G234">
        <v>2</v>
      </c>
      <c r="H234" t="str">
        <f>IF(Personen[[#This Row],[Geschlecht_orig]]=0,"nb",IF(G234=1,"m","w"))</f>
        <v>w</v>
      </c>
      <c r="I234" t="str">
        <f t="shared" si="3"/>
        <v>erwachsen</v>
      </c>
      <c r="J234" t="str">
        <f>VLOOKUP(Personen[[#This Row],[Alter]],Altergruppe!$A$1:$C$7,3,TRUE)</f>
        <v>Pensionist/in</v>
      </c>
      <c r="K234" s="1" t="str">
        <f>LOWER(Personen[[#This Row],[email]])</f>
        <v>lilith.estella@yopmail.com</v>
      </c>
      <c r="L234" s="1" t="str">
        <f>SUBSTITUTE(Personen[[#This Row],[email klein]],"yopmail.com","am-gym.at")</f>
        <v>lilith.estella@am-gym.at</v>
      </c>
      <c r="M234" s="1" t="str">
        <f>REPLACE(Personen[[#This Row],[email klein]],LEN(K234)-11,12,"@am-gym.at")</f>
        <v>lilith.estella@am-gym.at</v>
      </c>
    </row>
    <row r="235" spans="1:13" x14ac:dyDescent="0.3">
      <c r="A235">
        <v>1233</v>
      </c>
      <c r="B235" s="1" t="s">
        <v>651</v>
      </c>
      <c r="C235" s="1" t="s">
        <v>514</v>
      </c>
      <c r="D235" s="1" t="s">
        <v>652</v>
      </c>
      <c r="E235">
        <v>75</v>
      </c>
      <c r="F235" s="2">
        <v>5866.15</v>
      </c>
      <c r="G235">
        <v>1</v>
      </c>
      <c r="H235" t="str">
        <f>IF(Personen[[#This Row],[Geschlecht_orig]]=0,"nb",IF(G235=1,"m","w"))</f>
        <v>m</v>
      </c>
      <c r="I235" t="str">
        <f t="shared" si="3"/>
        <v>erwachsen</v>
      </c>
      <c r="J235" t="str">
        <f>VLOOKUP(Personen[[#This Row],[Alter]],Altergruppe!$A$1:$C$7,3,TRUE)</f>
        <v>Pensionist/in</v>
      </c>
      <c r="K235" s="1" t="str">
        <f>LOWER(Personen[[#This Row],[email]])</f>
        <v>sibella.kylander@yopmail.com</v>
      </c>
      <c r="L235" s="1" t="str">
        <f>SUBSTITUTE(Personen[[#This Row],[email klein]],"yopmail.com","am-gym.at")</f>
        <v>sibella.kylander@am-gym.at</v>
      </c>
      <c r="M235" s="1" t="str">
        <f>REPLACE(Personen[[#This Row],[email klein]],LEN(K235)-11,12,"@am-gym.at")</f>
        <v>sibella.kylander@am-gym.at</v>
      </c>
    </row>
    <row r="236" spans="1:13" x14ac:dyDescent="0.3">
      <c r="A236">
        <v>1234</v>
      </c>
      <c r="B236" s="1" t="s">
        <v>350</v>
      </c>
      <c r="C236" s="1" t="s">
        <v>653</v>
      </c>
      <c r="D236" s="1" t="s">
        <v>654</v>
      </c>
      <c r="E236">
        <v>31</v>
      </c>
      <c r="F236" s="2">
        <v>7379.99</v>
      </c>
      <c r="G236">
        <v>1</v>
      </c>
      <c r="H236" t="str">
        <f>IF(Personen[[#This Row],[Geschlecht_orig]]=0,"nb",IF(G236=1,"m","w"))</f>
        <v>m</v>
      </c>
      <c r="I236" t="str">
        <f t="shared" si="3"/>
        <v>erwachsen</v>
      </c>
      <c r="J236" t="str">
        <f>VLOOKUP(Personen[[#This Row],[Alter]],Altergruppe!$A$1:$C$7,3,TRUE)</f>
        <v>Erwachsene/r</v>
      </c>
      <c r="K236" s="1" t="str">
        <f>LOWER(Personen[[#This Row],[email]])</f>
        <v>charissa.dorothy@yopmail.com</v>
      </c>
      <c r="L236" s="1" t="str">
        <f>SUBSTITUTE(Personen[[#This Row],[email klein]],"yopmail.com","am-gym.at")</f>
        <v>charissa.dorothy@am-gym.at</v>
      </c>
      <c r="M236" s="1" t="str">
        <f>REPLACE(Personen[[#This Row],[email klein]],LEN(K236)-11,12,"@am-gym.at")</f>
        <v>charissa.dorothy@am-gym.at</v>
      </c>
    </row>
    <row r="237" spans="1:13" x14ac:dyDescent="0.3">
      <c r="A237">
        <v>1235</v>
      </c>
      <c r="B237" s="1" t="s">
        <v>308</v>
      </c>
      <c r="C237" s="1" t="s">
        <v>655</v>
      </c>
      <c r="D237" s="1" t="s">
        <v>656</v>
      </c>
      <c r="E237">
        <v>35</v>
      </c>
      <c r="F237" s="2">
        <v>7394.85</v>
      </c>
      <c r="G237">
        <v>2</v>
      </c>
      <c r="H237" t="str">
        <f>IF(Personen[[#This Row],[Geschlecht_orig]]=0,"nb",IF(G237=1,"m","w"))</f>
        <v>w</v>
      </c>
      <c r="I237" t="str">
        <f t="shared" si="3"/>
        <v>erwachsen</v>
      </c>
      <c r="J237" t="str">
        <f>VLOOKUP(Personen[[#This Row],[Alter]],Altergruppe!$A$1:$C$7,3,TRUE)</f>
        <v>Erwachsene/r</v>
      </c>
      <c r="K237" s="1" t="str">
        <f>LOWER(Personen[[#This Row],[email]])</f>
        <v>hannis.chapland@yopmail.com</v>
      </c>
      <c r="L237" s="1" t="str">
        <f>SUBSTITUTE(Personen[[#This Row],[email klein]],"yopmail.com","am-gym.at")</f>
        <v>hannis.chapland@am-gym.at</v>
      </c>
      <c r="M237" s="1" t="str">
        <f>REPLACE(Personen[[#This Row],[email klein]],LEN(K237)-11,12,"@am-gym.at")</f>
        <v>hannis.chapland@am-gym.at</v>
      </c>
    </row>
    <row r="238" spans="1:13" x14ac:dyDescent="0.3">
      <c r="A238">
        <v>1236</v>
      </c>
      <c r="B238" s="1" t="s">
        <v>302</v>
      </c>
      <c r="C238" s="1" t="s">
        <v>657</v>
      </c>
      <c r="D238" s="1" t="s">
        <v>658</v>
      </c>
      <c r="E238">
        <v>82</v>
      </c>
      <c r="F238" s="2">
        <v>7994.46</v>
      </c>
      <c r="G238">
        <v>0</v>
      </c>
      <c r="H238" t="str">
        <f>IF(Personen[[#This Row],[Geschlecht_orig]]=0,"nb",IF(G238=1,"m","w"))</f>
        <v>nb</v>
      </c>
      <c r="I238" t="str">
        <f t="shared" si="3"/>
        <v>erwachsen</v>
      </c>
      <c r="J238" t="str">
        <f>VLOOKUP(Personen[[#This Row],[Alter]],Altergruppe!$A$1:$C$7,3,TRUE)</f>
        <v>Pensionist/in</v>
      </c>
      <c r="K238" s="1" t="str">
        <f>LOWER(Personen[[#This Row],[email]])</f>
        <v>halette.laverne@yopmail.com</v>
      </c>
      <c r="L238" s="1" t="str">
        <f>SUBSTITUTE(Personen[[#This Row],[email klein]],"yopmail.com","am-gym.at")</f>
        <v>halette.laverne@am-gym.at</v>
      </c>
      <c r="M238" s="1" t="str">
        <f>REPLACE(Personen[[#This Row],[email klein]],LEN(K238)-11,12,"@am-gym.at")</f>
        <v>halette.laverne@am-gym.at</v>
      </c>
    </row>
    <row r="239" spans="1:13" x14ac:dyDescent="0.3">
      <c r="A239">
        <v>1237</v>
      </c>
      <c r="B239" s="1" t="s">
        <v>247</v>
      </c>
      <c r="C239" s="1" t="s">
        <v>545</v>
      </c>
      <c r="D239" s="1" t="s">
        <v>659</v>
      </c>
      <c r="E239">
        <v>43</v>
      </c>
      <c r="F239" s="2">
        <v>1234</v>
      </c>
      <c r="G239">
        <v>1</v>
      </c>
      <c r="H239" t="str">
        <f>IF(Personen[[#This Row],[Geschlecht_orig]]=0,"nb",IF(G239=1,"m","w"))</f>
        <v>m</v>
      </c>
      <c r="I239" t="str">
        <f t="shared" si="3"/>
        <v>erwachsen</v>
      </c>
      <c r="J239" t="str">
        <f>VLOOKUP(Personen[[#This Row],[Alter]],Altergruppe!$A$1:$C$7,3,TRUE)</f>
        <v>Erwachsene/r</v>
      </c>
      <c r="K239" s="1" t="str">
        <f>LOWER(Personen[[#This Row],[email]])</f>
        <v>rosabelle.odell@yopmail.com</v>
      </c>
      <c r="L239" s="1" t="str">
        <f>SUBSTITUTE(Personen[[#This Row],[email klein]],"yopmail.com","am-gym.at")</f>
        <v>rosabelle.odell@am-gym.at</v>
      </c>
      <c r="M239" s="1" t="str">
        <f>REPLACE(Personen[[#This Row],[email klein]],LEN(K239)-11,12,"@am-gym.at")</f>
        <v>rosabelle.odell@am-gym.at</v>
      </c>
    </row>
    <row r="240" spans="1:13" x14ac:dyDescent="0.3">
      <c r="A240">
        <v>1238</v>
      </c>
      <c r="B240" s="1" t="s">
        <v>660</v>
      </c>
      <c r="C240" s="1" t="s">
        <v>661</v>
      </c>
      <c r="D240" s="1" t="s">
        <v>662</v>
      </c>
      <c r="E240">
        <v>23</v>
      </c>
      <c r="F240" s="2">
        <v>5242.49</v>
      </c>
      <c r="G240">
        <v>0</v>
      </c>
      <c r="H240" t="str">
        <f>IF(Personen[[#This Row],[Geschlecht_orig]]=0,"nb",IF(G240=1,"m","w"))</f>
        <v>nb</v>
      </c>
      <c r="I240" t="str">
        <f t="shared" si="3"/>
        <v>erwachsen</v>
      </c>
      <c r="J240" t="str">
        <f>VLOOKUP(Personen[[#This Row],[Alter]],Altergruppe!$A$1:$C$7,3,TRUE)</f>
        <v>Erwachsene/r</v>
      </c>
      <c r="K240" s="1" t="str">
        <f>LOWER(Personen[[#This Row],[email]])</f>
        <v>rebeca.ortrude@yopmail.com</v>
      </c>
      <c r="L240" s="1" t="str">
        <f>SUBSTITUTE(Personen[[#This Row],[email klein]],"yopmail.com","am-gym.at")</f>
        <v>rebeca.ortrude@am-gym.at</v>
      </c>
      <c r="M240" s="1" t="str">
        <f>REPLACE(Personen[[#This Row],[email klein]],LEN(K240)-11,12,"@am-gym.at")</f>
        <v>rebeca.ortrude@am-gym.at</v>
      </c>
    </row>
    <row r="241" spans="1:13" x14ac:dyDescent="0.3">
      <c r="A241">
        <v>1239</v>
      </c>
      <c r="B241" s="1" t="s">
        <v>663</v>
      </c>
      <c r="C241" s="1" t="s">
        <v>664</v>
      </c>
      <c r="D241" s="1" t="s">
        <v>665</v>
      </c>
      <c r="E241">
        <v>85</v>
      </c>
      <c r="F241" s="2">
        <v>962.92</v>
      </c>
      <c r="G241">
        <v>0</v>
      </c>
      <c r="H241" t="str">
        <f>IF(Personen[[#This Row],[Geschlecht_orig]]=0,"nb",IF(G241=1,"m","w"))</f>
        <v>nb</v>
      </c>
      <c r="I241" t="str">
        <f t="shared" si="3"/>
        <v>erwachsen</v>
      </c>
      <c r="J241" t="str">
        <f>VLOOKUP(Personen[[#This Row],[Alter]],Altergruppe!$A$1:$C$7,3,TRUE)</f>
        <v>Pensionist/in</v>
      </c>
      <c r="K241" s="1" t="str">
        <f>LOWER(Personen[[#This Row],[email]])</f>
        <v>roxane.nance@yopmail.com</v>
      </c>
      <c r="L241" s="1" t="str">
        <f>SUBSTITUTE(Personen[[#This Row],[email klein]],"yopmail.com","am-gym.at")</f>
        <v>roxane.nance@am-gym.at</v>
      </c>
      <c r="M241" s="1" t="str">
        <f>REPLACE(Personen[[#This Row],[email klein]],LEN(K241)-11,12,"@am-gym.at")</f>
        <v>roxane.nance@am-gym.at</v>
      </c>
    </row>
    <row r="242" spans="1:13" x14ac:dyDescent="0.3">
      <c r="A242">
        <v>1240</v>
      </c>
      <c r="B242" s="1" t="s">
        <v>169</v>
      </c>
      <c r="C242" s="1" t="s">
        <v>605</v>
      </c>
      <c r="D242" s="1" t="s">
        <v>666</v>
      </c>
      <c r="E242">
        <v>89</v>
      </c>
      <c r="F242" s="2">
        <v>3304.18</v>
      </c>
      <c r="G242">
        <v>2</v>
      </c>
      <c r="H242" t="str">
        <f>IF(Personen[[#This Row],[Geschlecht_orig]]=0,"nb",IF(G242=1,"m","w"))</f>
        <v>w</v>
      </c>
      <c r="I242" t="str">
        <f t="shared" si="3"/>
        <v>erwachsen</v>
      </c>
      <c r="J242" t="str">
        <f>VLOOKUP(Personen[[#This Row],[Alter]],Altergruppe!$A$1:$C$7,3,TRUE)</f>
        <v>Pensionist/in</v>
      </c>
      <c r="K242" s="1" t="str">
        <f>LOWER(Personen[[#This Row],[email]])</f>
        <v>marleah.marisa@yopmail.com</v>
      </c>
      <c r="L242" s="1" t="str">
        <f>SUBSTITUTE(Personen[[#This Row],[email klein]],"yopmail.com","am-gym.at")</f>
        <v>marleah.marisa@am-gym.at</v>
      </c>
      <c r="M242" s="1" t="str">
        <f>REPLACE(Personen[[#This Row],[email klein]],LEN(K242)-11,12,"@am-gym.at")</f>
        <v>marleah.marisa@am-gym.at</v>
      </c>
    </row>
    <row r="243" spans="1:13" x14ac:dyDescent="0.3">
      <c r="A243">
        <v>1241</v>
      </c>
      <c r="B243" s="1" t="s">
        <v>667</v>
      </c>
      <c r="C243" s="1" t="s">
        <v>668</v>
      </c>
      <c r="D243" s="1" t="s">
        <v>669</v>
      </c>
      <c r="E243">
        <v>24</v>
      </c>
      <c r="F243" s="2">
        <v>4418.16</v>
      </c>
      <c r="G243">
        <v>1</v>
      </c>
      <c r="H243" t="str">
        <f>IF(Personen[[#This Row],[Geschlecht_orig]]=0,"nb",IF(G243=1,"m","w"))</f>
        <v>m</v>
      </c>
      <c r="I243" t="str">
        <f t="shared" si="3"/>
        <v>erwachsen</v>
      </c>
      <c r="J243" t="str">
        <f>VLOOKUP(Personen[[#This Row],[Alter]],Altergruppe!$A$1:$C$7,3,TRUE)</f>
        <v>Erwachsene/r</v>
      </c>
      <c r="K243" s="1" t="str">
        <f>LOWER(Personen[[#This Row],[email]])</f>
        <v>marika.garrison@yopmail.com</v>
      </c>
      <c r="L243" s="1" t="str">
        <f>SUBSTITUTE(Personen[[#This Row],[email klein]],"yopmail.com","am-gym.at")</f>
        <v>marika.garrison@am-gym.at</v>
      </c>
      <c r="M243" s="1" t="str">
        <f>REPLACE(Personen[[#This Row],[email klein]],LEN(K243)-11,12,"@am-gym.at")</f>
        <v>marika.garrison@am-gym.at</v>
      </c>
    </row>
    <row r="244" spans="1:13" x14ac:dyDescent="0.3">
      <c r="A244">
        <v>1242</v>
      </c>
      <c r="B244" s="1" t="s">
        <v>366</v>
      </c>
      <c r="C244" s="1" t="s">
        <v>670</v>
      </c>
      <c r="D244" s="1" t="s">
        <v>671</v>
      </c>
      <c r="E244">
        <v>4</v>
      </c>
      <c r="F244" s="2">
        <v>0</v>
      </c>
      <c r="G244">
        <v>2</v>
      </c>
      <c r="H244" t="str">
        <f>IF(Personen[[#This Row],[Geschlecht_orig]]=0,"nb",IF(G244=1,"m","w"))</f>
        <v>w</v>
      </c>
      <c r="I244" t="str">
        <f t="shared" si="3"/>
        <v>unmündig</v>
      </c>
      <c r="J244" t="str">
        <f>VLOOKUP(Personen[[#This Row],[Alter]],Altergruppe!$A$1:$C$7,3,TRUE)</f>
        <v>Kleinkind</v>
      </c>
      <c r="K244" s="1" t="str">
        <f>LOWER(Personen[[#This Row],[email]])</f>
        <v>annice.lane@yopmail.com</v>
      </c>
      <c r="L244" s="1" t="str">
        <f>SUBSTITUTE(Personen[[#This Row],[email klein]],"yopmail.com","am-gym.at")</f>
        <v>annice.lane@am-gym.at</v>
      </c>
      <c r="M244" s="1" t="str">
        <f>REPLACE(Personen[[#This Row],[email klein]],LEN(K244)-11,12,"@am-gym.at")</f>
        <v>annice.lane@am-gym.at</v>
      </c>
    </row>
    <row r="245" spans="1:13" x14ac:dyDescent="0.3">
      <c r="A245">
        <v>1243</v>
      </c>
      <c r="B245" s="1" t="s">
        <v>672</v>
      </c>
      <c r="C245" s="1" t="s">
        <v>673</v>
      </c>
      <c r="D245" s="1" t="s">
        <v>674</v>
      </c>
      <c r="E245">
        <v>89</v>
      </c>
      <c r="F245" s="2">
        <v>9903.86</v>
      </c>
      <c r="G245">
        <v>1</v>
      </c>
      <c r="H245" t="str">
        <f>IF(Personen[[#This Row],[Geschlecht_orig]]=0,"nb",IF(G245=1,"m","w"))</f>
        <v>m</v>
      </c>
      <c r="I245" t="str">
        <f t="shared" si="3"/>
        <v>erwachsen</v>
      </c>
      <c r="J245" t="str">
        <f>VLOOKUP(Personen[[#This Row],[Alter]],Altergruppe!$A$1:$C$7,3,TRUE)</f>
        <v>Pensionist/in</v>
      </c>
      <c r="K245" s="1" t="str">
        <f>LOWER(Personen[[#This Row],[email]])</f>
        <v>dagmar.zuzana@yopmail.com</v>
      </c>
      <c r="L245" s="1" t="str">
        <f>SUBSTITUTE(Personen[[#This Row],[email klein]],"yopmail.com","am-gym.at")</f>
        <v>dagmar.zuzana@am-gym.at</v>
      </c>
      <c r="M245" s="1" t="str">
        <f>REPLACE(Personen[[#This Row],[email klein]],LEN(K245)-11,12,"@am-gym.at")</f>
        <v>dagmar.zuzana@am-gym.at</v>
      </c>
    </row>
    <row r="246" spans="1:13" x14ac:dyDescent="0.3">
      <c r="A246">
        <v>1244</v>
      </c>
      <c r="B246" s="1" t="s">
        <v>675</v>
      </c>
      <c r="C246" s="1" t="s">
        <v>676</v>
      </c>
      <c r="D246" s="1" t="s">
        <v>677</v>
      </c>
      <c r="E246">
        <v>79</v>
      </c>
      <c r="F246" s="2">
        <v>5863.64</v>
      </c>
      <c r="G246">
        <v>0</v>
      </c>
      <c r="H246" t="str">
        <f>IF(Personen[[#This Row],[Geschlecht_orig]]=0,"nb",IF(G246=1,"m","w"))</f>
        <v>nb</v>
      </c>
      <c r="I246" t="str">
        <f t="shared" si="3"/>
        <v>erwachsen</v>
      </c>
      <c r="J246" t="str">
        <f>VLOOKUP(Personen[[#This Row],[Alter]],Altergruppe!$A$1:$C$7,3,TRUE)</f>
        <v>Pensionist/in</v>
      </c>
      <c r="K246" s="1" t="str">
        <f>LOWER(Personen[[#This Row],[email]])</f>
        <v>gwenneth.moseley@yopmail.com</v>
      </c>
      <c r="L246" s="1" t="str">
        <f>SUBSTITUTE(Personen[[#This Row],[email klein]],"yopmail.com","am-gym.at")</f>
        <v>gwenneth.moseley@am-gym.at</v>
      </c>
      <c r="M246" s="1" t="str">
        <f>REPLACE(Personen[[#This Row],[email klein]],LEN(K246)-11,12,"@am-gym.at")</f>
        <v>gwenneth.moseley@am-gym.at</v>
      </c>
    </row>
    <row r="247" spans="1:13" x14ac:dyDescent="0.3">
      <c r="A247">
        <v>1245</v>
      </c>
      <c r="B247" s="1" t="s">
        <v>374</v>
      </c>
      <c r="C247" s="1" t="s">
        <v>678</v>
      </c>
      <c r="D247" s="1" t="s">
        <v>679</v>
      </c>
      <c r="E247">
        <v>97</v>
      </c>
      <c r="F247" s="2">
        <v>4683.3900000000003</v>
      </c>
      <c r="G247">
        <v>1</v>
      </c>
      <c r="H247" t="str">
        <f>IF(Personen[[#This Row],[Geschlecht_orig]]=0,"nb",IF(G247=1,"m","w"))</f>
        <v>m</v>
      </c>
      <c r="I247" t="str">
        <f t="shared" si="3"/>
        <v>erwachsen</v>
      </c>
      <c r="J247" t="str">
        <f>VLOOKUP(Personen[[#This Row],[Alter]],Altergruppe!$A$1:$C$7,3,TRUE)</f>
        <v>Pensionist/in</v>
      </c>
      <c r="K247" s="1" t="str">
        <f>LOWER(Personen[[#This Row],[email]])</f>
        <v>ricky.oscar@yopmail.com</v>
      </c>
      <c r="L247" s="1" t="str">
        <f>SUBSTITUTE(Personen[[#This Row],[email klein]],"yopmail.com","am-gym.at")</f>
        <v>ricky.oscar@am-gym.at</v>
      </c>
      <c r="M247" s="1" t="str">
        <f>REPLACE(Personen[[#This Row],[email klein]],LEN(K247)-11,12,"@am-gym.at")</f>
        <v>ricky.oscar@am-gym.at</v>
      </c>
    </row>
    <row r="248" spans="1:13" x14ac:dyDescent="0.3">
      <c r="A248">
        <v>1246</v>
      </c>
      <c r="B248" s="1" t="s">
        <v>19</v>
      </c>
      <c r="C248" s="1" t="s">
        <v>680</v>
      </c>
      <c r="D248" s="1" t="s">
        <v>681</v>
      </c>
      <c r="E248">
        <v>26</v>
      </c>
      <c r="F248" s="2">
        <v>7576.46</v>
      </c>
      <c r="G248">
        <v>2</v>
      </c>
      <c r="H248" t="str">
        <f>IF(Personen[[#This Row],[Geschlecht_orig]]=0,"nb",IF(G248=1,"m","w"))</f>
        <v>w</v>
      </c>
      <c r="I248" t="str">
        <f t="shared" si="3"/>
        <v>erwachsen</v>
      </c>
      <c r="J248" t="str">
        <f>VLOOKUP(Personen[[#This Row],[Alter]],Altergruppe!$A$1:$C$7,3,TRUE)</f>
        <v>Erwachsene/r</v>
      </c>
      <c r="K248" s="1" t="str">
        <f>LOWER(Personen[[#This Row],[email]])</f>
        <v>romona.rad@yopmail.com</v>
      </c>
      <c r="L248" s="1" t="str">
        <f>SUBSTITUTE(Personen[[#This Row],[email klein]],"yopmail.com","am-gym.at")</f>
        <v>romona.rad@am-gym.at</v>
      </c>
      <c r="M248" s="1" t="str">
        <f>REPLACE(Personen[[#This Row],[email klein]],LEN(K248)-11,12,"@am-gym.at")</f>
        <v>romona.rad@am-gym.at</v>
      </c>
    </row>
    <row r="249" spans="1:13" x14ac:dyDescent="0.3">
      <c r="A249">
        <v>1247</v>
      </c>
      <c r="B249" s="1" t="s">
        <v>10</v>
      </c>
      <c r="C249" s="1" t="s">
        <v>682</v>
      </c>
      <c r="D249" s="1" t="s">
        <v>683</v>
      </c>
      <c r="E249">
        <v>51</v>
      </c>
      <c r="F249" s="2">
        <v>4393.09</v>
      </c>
      <c r="G249">
        <v>2</v>
      </c>
      <c r="H249" t="str">
        <f>IF(Personen[[#This Row],[Geschlecht_orig]]=0,"nb",IF(G249=1,"m","w"))</f>
        <v>w</v>
      </c>
      <c r="I249" t="str">
        <f t="shared" si="3"/>
        <v>erwachsen</v>
      </c>
      <c r="J249" t="str">
        <f>VLOOKUP(Personen[[#This Row],[Alter]],Altergruppe!$A$1:$C$7,3,TRUE)</f>
        <v>Erwachsene/r</v>
      </c>
      <c r="K249" s="1" t="str">
        <f>LOWER(Personen[[#This Row],[email]])</f>
        <v>june.macey@yopmail.com</v>
      </c>
      <c r="L249" s="1" t="str">
        <f>SUBSTITUTE(Personen[[#This Row],[email klein]],"yopmail.com","am-gym.at")</f>
        <v>june.macey@am-gym.at</v>
      </c>
      <c r="M249" s="1" t="str">
        <f>REPLACE(Personen[[#This Row],[email klein]],LEN(K249)-11,12,"@am-gym.at")</f>
        <v>june.macey@am-gym.at</v>
      </c>
    </row>
    <row r="250" spans="1:13" x14ac:dyDescent="0.3">
      <c r="A250">
        <v>1248</v>
      </c>
      <c r="B250" s="1" t="s">
        <v>684</v>
      </c>
      <c r="C250" s="1" t="s">
        <v>685</v>
      </c>
      <c r="D250" s="1" t="s">
        <v>686</v>
      </c>
      <c r="E250">
        <v>48</v>
      </c>
      <c r="F250" s="2">
        <v>4473.1499999999996</v>
      </c>
      <c r="G250">
        <v>2</v>
      </c>
      <c r="H250" t="str">
        <f>IF(Personen[[#This Row],[Geschlecht_orig]]=0,"nb",IF(G250=1,"m","w"))</f>
        <v>w</v>
      </c>
      <c r="I250" t="str">
        <f t="shared" si="3"/>
        <v>erwachsen</v>
      </c>
      <c r="J250" t="str">
        <f>VLOOKUP(Personen[[#This Row],[Alter]],Altergruppe!$A$1:$C$7,3,TRUE)</f>
        <v>Erwachsene/r</v>
      </c>
      <c r="K250" s="1" t="str">
        <f>LOWER(Personen[[#This Row],[email]])</f>
        <v>ellette.trey@yopmail.com</v>
      </c>
      <c r="L250" s="1" t="str">
        <f>SUBSTITUTE(Personen[[#This Row],[email klein]],"yopmail.com","am-gym.at")</f>
        <v>ellette.trey@am-gym.at</v>
      </c>
      <c r="M250" s="1" t="str">
        <f>REPLACE(Personen[[#This Row],[email klein]],LEN(K250)-11,12,"@am-gym.at")</f>
        <v>ellette.trey@am-gym.at</v>
      </c>
    </row>
    <row r="251" spans="1:13" x14ac:dyDescent="0.3">
      <c r="A251">
        <v>1249</v>
      </c>
      <c r="B251" s="1" t="s">
        <v>687</v>
      </c>
      <c r="C251" s="1" t="s">
        <v>688</v>
      </c>
      <c r="D251" s="1" t="s">
        <v>689</v>
      </c>
      <c r="E251">
        <v>73</v>
      </c>
      <c r="F251" s="2">
        <v>2069.69</v>
      </c>
      <c r="G251">
        <v>1</v>
      </c>
      <c r="H251" t="str">
        <f>IF(Personen[[#This Row],[Geschlecht_orig]]=0,"nb",IF(G251=1,"m","w"))</f>
        <v>m</v>
      </c>
      <c r="I251" t="str">
        <f t="shared" si="3"/>
        <v>erwachsen</v>
      </c>
      <c r="J251" t="str">
        <f>VLOOKUP(Personen[[#This Row],[Alter]],Altergruppe!$A$1:$C$7,3,TRUE)</f>
        <v>Pensionist/in</v>
      </c>
      <c r="K251" s="1" t="str">
        <f>LOWER(Personen[[#This Row],[email]])</f>
        <v>ketti.fax@yopmail.com</v>
      </c>
      <c r="L251" s="1" t="str">
        <f>SUBSTITUTE(Personen[[#This Row],[email klein]],"yopmail.com","am-gym.at")</f>
        <v>ketti.fax@am-gym.at</v>
      </c>
      <c r="M251" s="1" t="str">
        <f>REPLACE(Personen[[#This Row],[email klein]],LEN(K251)-11,12,"@am-gym.at")</f>
        <v>ketti.fax@am-gym.at</v>
      </c>
    </row>
    <row r="252" spans="1:13" x14ac:dyDescent="0.3">
      <c r="A252">
        <v>1250</v>
      </c>
      <c r="B252" s="1" t="s">
        <v>55</v>
      </c>
      <c r="C252" s="1" t="s">
        <v>690</v>
      </c>
      <c r="D252" s="1" t="s">
        <v>691</v>
      </c>
      <c r="E252">
        <v>69</v>
      </c>
      <c r="F252" s="2">
        <v>422.52</v>
      </c>
      <c r="G252">
        <v>1</v>
      </c>
      <c r="H252" t="str">
        <f>IF(Personen[[#This Row],[Geschlecht_orig]]=0,"nb",IF(G252=1,"m","w"))</f>
        <v>m</v>
      </c>
      <c r="I252" t="str">
        <f t="shared" si="3"/>
        <v>erwachsen</v>
      </c>
      <c r="J252" t="str">
        <f>VLOOKUP(Personen[[#This Row],[Alter]],Altergruppe!$A$1:$C$7,3,TRUE)</f>
        <v>Pensionist/in</v>
      </c>
      <c r="K252" s="1" t="str">
        <f>LOWER(Personen[[#This Row],[email]])</f>
        <v>rayna.thomasina@yopmail.com</v>
      </c>
      <c r="L252" s="1" t="str">
        <f>SUBSTITUTE(Personen[[#This Row],[email klein]],"yopmail.com","am-gym.at")</f>
        <v>rayna.thomasina@am-gym.at</v>
      </c>
      <c r="M252" s="1" t="str">
        <f>REPLACE(Personen[[#This Row],[email klein]],LEN(K252)-11,12,"@am-gym.at")</f>
        <v>rayna.thomasina@am-gym.at</v>
      </c>
    </row>
    <row r="253" spans="1:13" x14ac:dyDescent="0.3">
      <c r="A253">
        <v>1251</v>
      </c>
      <c r="B253" s="1" t="s">
        <v>692</v>
      </c>
      <c r="C253" s="1" t="s">
        <v>693</v>
      </c>
      <c r="D253" s="1" t="s">
        <v>694</v>
      </c>
      <c r="E253">
        <v>20</v>
      </c>
      <c r="F253" s="2">
        <v>9599.68</v>
      </c>
      <c r="G253">
        <v>1</v>
      </c>
      <c r="H253" t="str">
        <f>IF(Personen[[#This Row],[Geschlecht_orig]]=0,"nb",IF(G253=1,"m","w"))</f>
        <v>m</v>
      </c>
      <c r="I253" t="str">
        <f t="shared" si="3"/>
        <v>erwachsen</v>
      </c>
      <c r="J253" t="str">
        <f>VLOOKUP(Personen[[#This Row],[Alter]],Altergruppe!$A$1:$C$7,3,TRUE)</f>
        <v>Erwachsene/r</v>
      </c>
      <c r="K253" s="1" t="str">
        <f>LOWER(Personen[[#This Row],[email]])</f>
        <v>blinni.serilda@yopmail.com</v>
      </c>
      <c r="L253" s="1" t="str">
        <f>SUBSTITUTE(Personen[[#This Row],[email klein]],"yopmail.com","am-gym.at")</f>
        <v>blinni.serilda@am-gym.at</v>
      </c>
      <c r="M253" s="1" t="str">
        <f>REPLACE(Personen[[#This Row],[email klein]],LEN(K253)-11,12,"@am-gym.at")</f>
        <v>blinni.serilda@am-gym.at</v>
      </c>
    </row>
    <row r="254" spans="1:13" x14ac:dyDescent="0.3">
      <c r="A254">
        <v>1252</v>
      </c>
      <c r="B254" s="1" t="s">
        <v>695</v>
      </c>
      <c r="C254" s="1" t="s">
        <v>696</v>
      </c>
      <c r="D254" s="1" t="s">
        <v>697</v>
      </c>
      <c r="E254">
        <v>19</v>
      </c>
      <c r="F254" s="2">
        <v>96.64</v>
      </c>
      <c r="G254">
        <v>2</v>
      </c>
      <c r="H254" t="str">
        <f>IF(Personen[[#This Row],[Geschlecht_orig]]=0,"nb",IF(G254=1,"m","w"))</f>
        <v>w</v>
      </c>
      <c r="I254" t="str">
        <f t="shared" si="3"/>
        <v>erwachsen</v>
      </c>
      <c r="J254" t="str">
        <f>VLOOKUP(Personen[[#This Row],[Alter]],Altergruppe!$A$1:$C$7,3,TRUE)</f>
        <v>Erwachsene/r</v>
      </c>
      <c r="K254" s="1" t="str">
        <f>LOWER(Personen[[#This Row],[email]])</f>
        <v>candy.carbo@yopmail.com</v>
      </c>
      <c r="L254" s="1" t="str">
        <f>SUBSTITUTE(Personen[[#This Row],[email klein]],"yopmail.com","am-gym.at")</f>
        <v>candy.carbo@am-gym.at</v>
      </c>
      <c r="M254" s="1" t="str">
        <f>REPLACE(Personen[[#This Row],[email klein]],LEN(K254)-11,12,"@am-gym.at")</f>
        <v>candy.carbo@am-gym.at</v>
      </c>
    </row>
    <row r="255" spans="1:13" x14ac:dyDescent="0.3">
      <c r="A255">
        <v>1253</v>
      </c>
      <c r="B255" s="1" t="s">
        <v>698</v>
      </c>
      <c r="C255" s="1" t="s">
        <v>699</v>
      </c>
      <c r="D255" s="1" t="s">
        <v>700</v>
      </c>
      <c r="E255">
        <v>37</v>
      </c>
      <c r="F255" s="2">
        <v>5370.48</v>
      </c>
      <c r="G255">
        <v>0</v>
      </c>
      <c r="H255" t="str">
        <f>IF(Personen[[#This Row],[Geschlecht_orig]]=0,"nb",IF(G255=1,"m","w"))</f>
        <v>nb</v>
      </c>
      <c r="I255" t="str">
        <f t="shared" si="3"/>
        <v>erwachsen</v>
      </c>
      <c r="J255" t="str">
        <f>VLOOKUP(Personen[[#This Row],[Alter]],Altergruppe!$A$1:$C$7,3,TRUE)</f>
        <v>Erwachsene/r</v>
      </c>
      <c r="K255" s="1" t="str">
        <f>LOWER(Personen[[#This Row],[email]])</f>
        <v>almeta.fadiman@yopmail.com</v>
      </c>
      <c r="L255" s="1" t="str">
        <f>SUBSTITUTE(Personen[[#This Row],[email klein]],"yopmail.com","am-gym.at")</f>
        <v>almeta.fadiman@am-gym.at</v>
      </c>
      <c r="M255" s="1" t="str">
        <f>REPLACE(Personen[[#This Row],[email klein]],LEN(K255)-11,12,"@am-gym.at")</f>
        <v>almeta.fadiman@am-gym.at</v>
      </c>
    </row>
    <row r="256" spans="1:13" x14ac:dyDescent="0.3">
      <c r="A256">
        <v>1254</v>
      </c>
      <c r="B256" s="1" t="s">
        <v>701</v>
      </c>
      <c r="C256" s="1" t="s">
        <v>702</v>
      </c>
      <c r="D256" s="1" t="s">
        <v>703</v>
      </c>
      <c r="E256">
        <v>91</v>
      </c>
      <c r="F256" s="2">
        <v>2883.15</v>
      </c>
      <c r="G256">
        <v>1</v>
      </c>
      <c r="H256" t="str">
        <f>IF(Personen[[#This Row],[Geschlecht_orig]]=0,"nb",IF(G256=1,"m","w"))</f>
        <v>m</v>
      </c>
      <c r="I256" t="str">
        <f t="shared" si="3"/>
        <v>erwachsen</v>
      </c>
      <c r="J256" t="str">
        <f>VLOOKUP(Personen[[#This Row],[Alter]],Altergruppe!$A$1:$C$7,3,TRUE)</f>
        <v>Pensionist/in</v>
      </c>
      <c r="K256" s="1" t="str">
        <f>LOWER(Personen[[#This Row],[email]])</f>
        <v>verla.sallyann@yopmail.com</v>
      </c>
      <c r="L256" s="1" t="str">
        <f>SUBSTITUTE(Personen[[#This Row],[email klein]],"yopmail.com","am-gym.at")</f>
        <v>verla.sallyann@am-gym.at</v>
      </c>
      <c r="M256" s="1" t="str">
        <f>REPLACE(Personen[[#This Row],[email klein]],LEN(K256)-11,12,"@am-gym.at")</f>
        <v>verla.sallyann@am-gym.at</v>
      </c>
    </row>
    <row r="257" spans="1:13" x14ac:dyDescent="0.3">
      <c r="A257">
        <v>1255</v>
      </c>
      <c r="B257" s="1" t="s">
        <v>704</v>
      </c>
      <c r="C257" s="1" t="s">
        <v>705</v>
      </c>
      <c r="D257" s="1" t="s">
        <v>706</v>
      </c>
      <c r="E257">
        <v>15</v>
      </c>
      <c r="F257" s="2">
        <v>0</v>
      </c>
      <c r="G257">
        <v>0</v>
      </c>
      <c r="H257" t="str">
        <f>IF(Personen[[#This Row],[Geschlecht_orig]]=0,"nb",IF(G257=1,"m","w"))</f>
        <v>nb</v>
      </c>
      <c r="I257" t="str">
        <f t="shared" si="3"/>
        <v>minderjährig</v>
      </c>
      <c r="J257" t="str">
        <f>VLOOKUP(Personen[[#This Row],[Alter]],Altergruppe!$A$1:$C$7,3,TRUE)</f>
        <v>Jugendliche/r</v>
      </c>
      <c r="K257" s="1" t="str">
        <f>LOWER(Personen[[#This Row],[email]])</f>
        <v>sandie.guthrie@yopmail.com</v>
      </c>
      <c r="L257" s="1" t="str">
        <f>SUBSTITUTE(Personen[[#This Row],[email klein]],"yopmail.com","am-gym.at")</f>
        <v>sandie.guthrie@am-gym.at</v>
      </c>
      <c r="M257" s="1" t="str">
        <f>REPLACE(Personen[[#This Row],[email klein]],LEN(K257)-11,12,"@am-gym.at")</f>
        <v>sandie.guthrie@am-gym.at</v>
      </c>
    </row>
    <row r="258" spans="1:13" x14ac:dyDescent="0.3">
      <c r="A258">
        <v>1256</v>
      </c>
      <c r="B258" s="1" t="s">
        <v>707</v>
      </c>
      <c r="C258" s="1" t="s">
        <v>708</v>
      </c>
      <c r="D258" s="1" t="s">
        <v>709</v>
      </c>
      <c r="E258">
        <v>100</v>
      </c>
      <c r="F258" s="2">
        <v>1106.1600000000001</v>
      </c>
      <c r="G258">
        <v>2</v>
      </c>
      <c r="H258" t="str">
        <f>IF(Personen[[#This Row],[Geschlecht_orig]]=0,"nb",IF(G258=1,"m","w"))</f>
        <v>w</v>
      </c>
      <c r="I258" t="str">
        <f t="shared" ref="I258:I321" si="4">IF(E258&lt;14,"unmündig",IF(E258&lt;18,"minderjährig","erwachsen"))</f>
        <v>erwachsen</v>
      </c>
      <c r="J258" t="str">
        <f>VLOOKUP(Personen[[#This Row],[Alter]],Altergruppe!$A$1:$C$7,3,TRUE)</f>
        <v>Pensionist/in</v>
      </c>
      <c r="K258" s="1" t="str">
        <f>LOWER(Personen[[#This Row],[email]])</f>
        <v>tani.bebe@yopmail.com</v>
      </c>
      <c r="L258" s="1" t="str">
        <f>SUBSTITUTE(Personen[[#This Row],[email klein]],"yopmail.com","am-gym.at")</f>
        <v>tani.bebe@am-gym.at</v>
      </c>
      <c r="M258" s="1" t="str">
        <f>REPLACE(Personen[[#This Row],[email klein]],LEN(K258)-11,12,"@am-gym.at")</f>
        <v>tani.bebe@am-gym.at</v>
      </c>
    </row>
    <row r="259" spans="1:13" x14ac:dyDescent="0.3">
      <c r="A259">
        <v>1257</v>
      </c>
      <c r="B259" s="1" t="s">
        <v>710</v>
      </c>
      <c r="C259" s="1" t="s">
        <v>514</v>
      </c>
      <c r="D259" s="1" t="s">
        <v>711</v>
      </c>
      <c r="E259">
        <v>98</v>
      </c>
      <c r="F259" s="2">
        <v>7869.46</v>
      </c>
      <c r="G259">
        <v>2</v>
      </c>
      <c r="H259" t="str">
        <f>IF(Personen[[#This Row],[Geschlecht_orig]]=0,"nb",IF(G259=1,"m","w"))</f>
        <v>w</v>
      </c>
      <c r="I259" t="str">
        <f t="shared" si="4"/>
        <v>erwachsen</v>
      </c>
      <c r="J259" t="str">
        <f>VLOOKUP(Personen[[#This Row],[Alter]],Altergruppe!$A$1:$C$7,3,TRUE)</f>
        <v>Pensionist/in</v>
      </c>
      <c r="K259" s="1" t="str">
        <f>LOWER(Personen[[#This Row],[email]])</f>
        <v>augustine.kylander@yopmail.com</v>
      </c>
      <c r="L259" s="1" t="str">
        <f>SUBSTITUTE(Personen[[#This Row],[email klein]],"yopmail.com","am-gym.at")</f>
        <v>augustine.kylander@am-gym.at</v>
      </c>
      <c r="M259" s="1" t="str">
        <f>REPLACE(Personen[[#This Row],[email klein]],LEN(K259)-11,12,"@am-gym.at")</f>
        <v>augustine.kylander@am-gym.at</v>
      </c>
    </row>
    <row r="260" spans="1:13" x14ac:dyDescent="0.3">
      <c r="A260">
        <v>1258</v>
      </c>
      <c r="B260" s="1" t="s">
        <v>712</v>
      </c>
      <c r="C260" s="1" t="s">
        <v>603</v>
      </c>
      <c r="D260" s="1" t="s">
        <v>713</v>
      </c>
      <c r="E260">
        <v>14</v>
      </c>
      <c r="F260" s="2">
        <v>0</v>
      </c>
      <c r="G260">
        <v>0</v>
      </c>
      <c r="H260" t="str">
        <f>IF(Personen[[#This Row],[Geschlecht_orig]]=0,"nb",IF(G260=1,"m","w"))</f>
        <v>nb</v>
      </c>
      <c r="I260" t="str">
        <f t="shared" si="4"/>
        <v>minderjährig</v>
      </c>
      <c r="J260" t="str">
        <f>VLOOKUP(Personen[[#This Row],[Alter]],Altergruppe!$A$1:$C$7,3,TRUE)</f>
        <v>Jugendliche/r</v>
      </c>
      <c r="K260" s="1" t="str">
        <f>LOWER(Personen[[#This Row],[email]])</f>
        <v>gwyneth.brady@yopmail.com</v>
      </c>
      <c r="L260" s="1" t="str">
        <f>SUBSTITUTE(Personen[[#This Row],[email klein]],"yopmail.com","am-gym.at")</f>
        <v>gwyneth.brady@am-gym.at</v>
      </c>
      <c r="M260" s="1" t="str">
        <f>REPLACE(Personen[[#This Row],[email klein]],LEN(K260)-11,12,"@am-gym.at")</f>
        <v>gwyneth.brady@am-gym.at</v>
      </c>
    </row>
    <row r="261" spans="1:13" x14ac:dyDescent="0.3">
      <c r="A261">
        <v>1259</v>
      </c>
      <c r="B261" s="1" t="s">
        <v>714</v>
      </c>
      <c r="C261" s="1" t="s">
        <v>715</v>
      </c>
      <c r="D261" s="1" t="s">
        <v>716</v>
      </c>
      <c r="E261">
        <v>87</v>
      </c>
      <c r="F261" s="2">
        <v>69.150000000000006</v>
      </c>
      <c r="G261">
        <v>1</v>
      </c>
      <c r="H261" t="str">
        <f>IF(Personen[[#This Row],[Geschlecht_orig]]=0,"nb",IF(G261=1,"m","w"))</f>
        <v>m</v>
      </c>
      <c r="I261" t="str">
        <f t="shared" si="4"/>
        <v>erwachsen</v>
      </c>
      <c r="J261" t="str">
        <f>VLOOKUP(Personen[[#This Row],[Alter]],Altergruppe!$A$1:$C$7,3,TRUE)</f>
        <v>Pensionist/in</v>
      </c>
      <c r="K261" s="1" t="str">
        <f>LOWER(Personen[[#This Row],[email]])</f>
        <v>deirdre.taima@yopmail.com</v>
      </c>
      <c r="L261" s="1" t="str">
        <f>SUBSTITUTE(Personen[[#This Row],[email klein]],"yopmail.com","am-gym.at")</f>
        <v>deirdre.taima@am-gym.at</v>
      </c>
      <c r="M261" s="1" t="str">
        <f>REPLACE(Personen[[#This Row],[email klein]],LEN(K261)-11,12,"@am-gym.at")</f>
        <v>deirdre.taima@am-gym.at</v>
      </c>
    </row>
    <row r="262" spans="1:13" x14ac:dyDescent="0.3">
      <c r="A262">
        <v>1260</v>
      </c>
      <c r="B262" s="1" t="s">
        <v>717</v>
      </c>
      <c r="C262" s="1" t="s">
        <v>718</v>
      </c>
      <c r="D262" s="1" t="s">
        <v>719</v>
      </c>
      <c r="E262">
        <v>8</v>
      </c>
      <c r="F262" s="2">
        <v>0</v>
      </c>
      <c r="G262">
        <v>1</v>
      </c>
      <c r="H262" t="str">
        <f>IF(Personen[[#This Row],[Geschlecht_orig]]=0,"nb",IF(G262=1,"m","w"))</f>
        <v>m</v>
      </c>
      <c r="I262" t="str">
        <f t="shared" si="4"/>
        <v>unmündig</v>
      </c>
      <c r="J262" t="str">
        <f>VLOOKUP(Personen[[#This Row],[Alter]],Altergruppe!$A$1:$C$7,3,TRUE)</f>
        <v>Kind</v>
      </c>
      <c r="K262" s="1" t="str">
        <f>LOWER(Personen[[#This Row],[email]])</f>
        <v>belinda.hubert@yopmail.com</v>
      </c>
      <c r="L262" s="1" t="str">
        <f>SUBSTITUTE(Personen[[#This Row],[email klein]],"yopmail.com","am-gym.at")</f>
        <v>belinda.hubert@am-gym.at</v>
      </c>
      <c r="M262" s="1" t="str">
        <f>REPLACE(Personen[[#This Row],[email klein]],LEN(K262)-11,12,"@am-gym.at")</f>
        <v>belinda.hubert@am-gym.at</v>
      </c>
    </row>
    <row r="263" spans="1:13" x14ac:dyDescent="0.3">
      <c r="A263">
        <v>1261</v>
      </c>
      <c r="B263" s="1" t="s">
        <v>720</v>
      </c>
      <c r="C263" s="1" t="s">
        <v>721</v>
      </c>
      <c r="D263" s="1" t="s">
        <v>722</v>
      </c>
      <c r="E263">
        <v>98</v>
      </c>
      <c r="F263" s="2">
        <v>9106.41</v>
      </c>
      <c r="G263">
        <v>1</v>
      </c>
      <c r="H263" t="str">
        <f>IF(Personen[[#This Row],[Geschlecht_orig]]=0,"nb",IF(G263=1,"m","w"))</f>
        <v>m</v>
      </c>
      <c r="I263" t="str">
        <f t="shared" si="4"/>
        <v>erwachsen</v>
      </c>
      <c r="J263" t="str">
        <f>VLOOKUP(Personen[[#This Row],[Alter]],Altergruppe!$A$1:$C$7,3,TRUE)</f>
        <v>Pensionist/in</v>
      </c>
      <c r="K263" s="1" t="str">
        <f>LOWER(Personen[[#This Row],[email]])</f>
        <v>marinna.narton@yopmail.com</v>
      </c>
      <c r="L263" s="1" t="str">
        <f>SUBSTITUTE(Personen[[#This Row],[email klein]],"yopmail.com","am-gym.at")</f>
        <v>marinna.narton@am-gym.at</v>
      </c>
      <c r="M263" s="1" t="str">
        <f>REPLACE(Personen[[#This Row],[email klein]],LEN(K263)-11,12,"@am-gym.at")</f>
        <v>marinna.narton@am-gym.at</v>
      </c>
    </row>
    <row r="264" spans="1:13" x14ac:dyDescent="0.3">
      <c r="A264">
        <v>1262</v>
      </c>
      <c r="B264" s="1" t="s">
        <v>723</v>
      </c>
      <c r="C264" s="1" t="s">
        <v>724</v>
      </c>
      <c r="D264" s="1" t="s">
        <v>725</v>
      </c>
      <c r="E264">
        <v>44</v>
      </c>
      <c r="F264" s="2">
        <v>9008.4599999999991</v>
      </c>
      <c r="G264">
        <v>0</v>
      </c>
      <c r="H264" t="str">
        <f>IF(Personen[[#This Row],[Geschlecht_orig]]=0,"nb",IF(G264=1,"m","w"))</f>
        <v>nb</v>
      </c>
      <c r="I264" t="str">
        <f t="shared" si="4"/>
        <v>erwachsen</v>
      </c>
      <c r="J264" t="str">
        <f>VLOOKUP(Personen[[#This Row],[Alter]],Altergruppe!$A$1:$C$7,3,TRUE)</f>
        <v>Erwachsene/r</v>
      </c>
      <c r="K264" s="1" t="str">
        <f>LOWER(Personen[[#This Row],[email]])</f>
        <v>nyssa.cornelia@yopmail.com</v>
      </c>
      <c r="L264" s="1" t="str">
        <f>SUBSTITUTE(Personen[[#This Row],[email klein]],"yopmail.com","am-gym.at")</f>
        <v>nyssa.cornelia@am-gym.at</v>
      </c>
      <c r="M264" s="1" t="str">
        <f>REPLACE(Personen[[#This Row],[email klein]],LEN(K264)-11,12,"@am-gym.at")</f>
        <v>nyssa.cornelia@am-gym.at</v>
      </c>
    </row>
    <row r="265" spans="1:13" x14ac:dyDescent="0.3">
      <c r="A265">
        <v>1263</v>
      </c>
      <c r="B265" s="1" t="s">
        <v>272</v>
      </c>
      <c r="C265" s="1" t="s">
        <v>726</v>
      </c>
      <c r="D265" s="1" t="s">
        <v>727</v>
      </c>
      <c r="E265">
        <v>78</v>
      </c>
      <c r="F265" s="2">
        <v>32.51</v>
      </c>
      <c r="G265">
        <v>1</v>
      </c>
      <c r="H265" t="str">
        <f>IF(Personen[[#This Row],[Geschlecht_orig]]=0,"nb",IF(G265=1,"m","w"))</f>
        <v>m</v>
      </c>
      <c r="I265" t="str">
        <f t="shared" si="4"/>
        <v>erwachsen</v>
      </c>
      <c r="J265" t="str">
        <f>VLOOKUP(Personen[[#This Row],[Alter]],Altergruppe!$A$1:$C$7,3,TRUE)</f>
        <v>Pensionist/in</v>
      </c>
      <c r="K265" s="1" t="str">
        <f>LOWER(Personen[[#This Row],[email]])</f>
        <v>moyna.alice@yopmail.com</v>
      </c>
      <c r="L265" s="1" t="str">
        <f>SUBSTITUTE(Personen[[#This Row],[email klein]],"yopmail.com","am-gym.at")</f>
        <v>moyna.alice@am-gym.at</v>
      </c>
      <c r="M265" s="1" t="str">
        <f>REPLACE(Personen[[#This Row],[email klein]],LEN(K265)-11,12,"@am-gym.at")</f>
        <v>moyna.alice@am-gym.at</v>
      </c>
    </row>
    <row r="266" spans="1:13" x14ac:dyDescent="0.3">
      <c r="A266">
        <v>1264</v>
      </c>
      <c r="B266" s="1" t="s">
        <v>728</v>
      </c>
      <c r="C266" s="1" t="s">
        <v>729</v>
      </c>
      <c r="D266" s="1" t="s">
        <v>730</v>
      </c>
      <c r="E266">
        <v>39</v>
      </c>
      <c r="F266" s="2">
        <v>7095.59</v>
      </c>
      <c r="G266">
        <v>0</v>
      </c>
      <c r="H266" t="str">
        <f>IF(Personen[[#This Row],[Geschlecht_orig]]=0,"nb",IF(G266=1,"m","w"))</f>
        <v>nb</v>
      </c>
      <c r="I266" t="str">
        <f t="shared" si="4"/>
        <v>erwachsen</v>
      </c>
      <c r="J266" t="str">
        <f>VLOOKUP(Personen[[#This Row],[Alter]],Altergruppe!$A$1:$C$7,3,TRUE)</f>
        <v>Erwachsene/r</v>
      </c>
      <c r="K266" s="1" t="str">
        <f>LOWER(Personen[[#This Row],[email]])</f>
        <v>melisent.eachern@yopmail.com</v>
      </c>
      <c r="L266" s="1" t="str">
        <f>SUBSTITUTE(Personen[[#This Row],[email klein]],"yopmail.com","am-gym.at")</f>
        <v>melisent.eachern@am-gym.at</v>
      </c>
      <c r="M266" s="1" t="str">
        <f>REPLACE(Personen[[#This Row],[email klein]],LEN(K266)-11,12,"@am-gym.at")</f>
        <v>melisent.eachern@am-gym.at</v>
      </c>
    </row>
    <row r="267" spans="1:13" x14ac:dyDescent="0.3">
      <c r="A267">
        <v>1265</v>
      </c>
      <c r="B267" s="1" t="s">
        <v>731</v>
      </c>
      <c r="C267" s="1" t="s">
        <v>732</v>
      </c>
      <c r="D267" s="1" t="s">
        <v>733</v>
      </c>
      <c r="E267">
        <v>11</v>
      </c>
      <c r="F267" s="2">
        <v>0</v>
      </c>
      <c r="G267">
        <v>0</v>
      </c>
      <c r="H267" t="str">
        <f>IF(Personen[[#This Row],[Geschlecht_orig]]=0,"nb",IF(G267=1,"m","w"))</f>
        <v>nb</v>
      </c>
      <c r="I267" t="str">
        <f t="shared" si="4"/>
        <v>unmündig</v>
      </c>
      <c r="J267" t="str">
        <f>VLOOKUP(Personen[[#This Row],[Alter]],Altergruppe!$A$1:$C$7,3,TRUE)</f>
        <v>Kind</v>
      </c>
      <c r="K267" s="1" t="str">
        <f>LOWER(Personen[[#This Row],[email]])</f>
        <v>agathe.annabella@yopmail.com</v>
      </c>
      <c r="L267" s="1" t="str">
        <f>SUBSTITUTE(Personen[[#This Row],[email klein]],"yopmail.com","am-gym.at")</f>
        <v>agathe.annabella@am-gym.at</v>
      </c>
      <c r="M267" s="1" t="str">
        <f>REPLACE(Personen[[#This Row],[email klein]],LEN(K267)-11,12,"@am-gym.at")</f>
        <v>agathe.annabella@am-gym.at</v>
      </c>
    </row>
    <row r="268" spans="1:13" x14ac:dyDescent="0.3">
      <c r="A268">
        <v>1266</v>
      </c>
      <c r="B268" s="1" t="s">
        <v>734</v>
      </c>
      <c r="C268" s="1" t="s">
        <v>225</v>
      </c>
      <c r="D268" s="1" t="s">
        <v>735</v>
      </c>
      <c r="E268">
        <v>84</v>
      </c>
      <c r="F268" s="2">
        <v>927.45</v>
      </c>
      <c r="G268">
        <v>0</v>
      </c>
      <c r="H268" t="str">
        <f>IF(Personen[[#This Row],[Geschlecht_orig]]=0,"nb",IF(G268=1,"m","w"))</f>
        <v>nb</v>
      </c>
      <c r="I268" t="str">
        <f t="shared" si="4"/>
        <v>erwachsen</v>
      </c>
      <c r="J268" t="str">
        <f>VLOOKUP(Personen[[#This Row],[Alter]],Altergruppe!$A$1:$C$7,3,TRUE)</f>
        <v>Pensionist/in</v>
      </c>
      <c r="K268" s="1" t="str">
        <f>LOWER(Personen[[#This Row],[email]])</f>
        <v>feliza.penelopa@yopmail.com</v>
      </c>
      <c r="L268" s="1" t="str">
        <f>SUBSTITUTE(Personen[[#This Row],[email klein]],"yopmail.com","am-gym.at")</f>
        <v>feliza.penelopa@am-gym.at</v>
      </c>
      <c r="M268" s="1" t="str">
        <f>REPLACE(Personen[[#This Row],[email klein]],LEN(K268)-11,12,"@am-gym.at")</f>
        <v>feliza.penelopa@am-gym.at</v>
      </c>
    </row>
    <row r="269" spans="1:13" x14ac:dyDescent="0.3">
      <c r="A269">
        <v>1267</v>
      </c>
      <c r="B269" s="1" t="s">
        <v>736</v>
      </c>
      <c r="C269" s="1" t="s">
        <v>737</v>
      </c>
      <c r="D269" s="1" t="s">
        <v>738</v>
      </c>
      <c r="E269">
        <v>22</v>
      </c>
      <c r="F269" s="2">
        <v>5386.12</v>
      </c>
      <c r="G269">
        <v>1</v>
      </c>
      <c r="H269" t="str">
        <f>IF(Personen[[#This Row],[Geschlecht_orig]]=0,"nb",IF(G269=1,"m","w"))</f>
        <v>m</v>
      </c>
      <c r="I269" t="str">
        <f t="shared" si="4"/>
        <v>erwachsen</v>
      </c>
      <c r="J269" t="str">
        <f>VLOOKUP(Personen[[#This Row],[Alter]],Altergruppe!$A$1:$C$7,3,TRUE)</f>
        <v>Erwachsene/r</v>
      </c>
      <c r="K269" s="1" t="str">
        <f>LOWER(Personen[[#This Row],[email]])</f>
        <v>shirlee.andrel@yopmail.com</v>
      </c>
      <c r="L269" s="1" t="str">
        <f>SUBSTITUTE(Personen[[#This Row],[email klein]],"yopmail.com","am-gym.at")</f>
        <v>shirlee.andrel@am-gym.at</v>
      </c>
      <c r="M269" s="1" t="str">
        <f>REPLACE(Personen[[#This Row],[email klein]],LEN(K269)-11,12,"@am-gym.at")</f>
        <v>shirlee.andrel@am-gym.at</v>
      </c>
    </row>
    <row r="270" spans="1:13" x14ac:dyDescent="0.3">
      <c r="A270">
        <v>1268</v>
      </c>
      <c r="B270" s="1" t="s">
        <v>140</v>
      </c>
      <c r="C270" s="1" t="s">
        <v>366</v>
      </c>
      <c r="D270" s="1" t="s">
        <v>739</v>
      </c>
      <c r="E270">
        <v>86</v>
      </c>
      <c r="F270" s="2">
        <v>9774.49</v>
      </c>
      <c r="G270">
        <v>2</v>
      </c>
      <c r="H270" t="str">
        <f>IF(Personen[[#This Row],[Geschlecht_orig]]=0,"nb",IF(G270=1,"m","w"))</f>
        <v>w</v>
      </c>
      <c r="I270" t="str">
        <f t="shared" si="4"/>
        <v>erwachsen</v>
      </c>
      <c r="J270" t="str">
        <f>VLOOKUP(Personen[[#This Row],[Alter]],Altergruppe!$A$1:$C$7,3,TRUE)</f>
        <v>Pensionist/in</v>
      </c>
      <c r="K270" s="1" t="str">
        <f>LOWER(Personen[[#This Row],[email]])</f>
        <v>violet.annice@yopmail.com</v>
      </c>
      <c r="L270" s="1" t="str">
        <f>SUBSTITUTE(Personen[[#This Row],[email klein]],"yopmail.com","am-gym.at")</f>
        <v>violet.annice@am-gym.at</v>
      </c>
      <c r="M270" s="1" t="str">
        <f>REPLACE(Personen[[#This Row],[email klein]],LEN(K270)-11,12,"@am-gym.at")</f>
        <v>violet.annice@am-gym.at</v>
      </c>
    </row>
    <row r="271" spans="1:13" x14ac:dyDescent="0.3">
      <c r="A271">
        <v>1269</v>
      </c>
      <c r="B271" s="1" t="s">
        <v>740</v>
      </c>
      <c r="C271" s="1" t="s">
        <v>741</v>
      </c>
      <c r="D271" s="1" t="s">
        <v>742</v>
      </c>
      <c r="E271">
        <v>37</v>
      </c>
      <c r="F271" s="2">
        <v>572.12</v>
      </c>
      <c r="G271">
        <v>1</v>
      </c>
      <c r="H271" t="str">
        <f>IF(Personen[[#This Row],[Geschlecht_orig]]=0,"nb",IF(G271=1,"m","w"))</f>
        <v>m</v>
      </c>
      <c r="I271" t="str">
        <f t="shared" si="4"/>
        <v>erwachsen</v>
      </c>
      <c r="J271" t="str">
        <f>VLOOKUP(Personen[[#This Row],[Alter]],Altergruppe!$A$1:$C$7,3,TRUE)</f>
        <v>Erwachsene/r</v>
      </c>
      <c r="K271" s="1" t="str">
        <f>LOWER(Personen[[#This Row],[email]])</f>
        <v>robinia.faust@yopmail.com</v>
      </c>
      <c r="L271" s="1" t="str">
        <f>SUBSTITUTE(Personen[[#This Row],[email klein]],"yopmail.com","am-gym.at")</f>
        <v>robinia.faust@am-gym.at</v>
      </c>
      <c r="M271" s="1" t="str">
        <f>REPLACE(Personen[[#This Row],[email klein]],LEN(K271)-11,12,"@am-gym.at")</f>
        <v>robinia.faust@am-gym.at</v>
      </c>
    </row>
    <row r="272" spans="1:13" x14ac:dyDescent="0.3">
      <c r="A272">
        <v>1270</v>
      </c>
      <c r="B272" s="1" t="s">
        <v>743</v>
      </c>
      <c r="C272" s="1" t="s">
        <v>17</v>
      </c>
      <c r="D272" s="1" t="s">
        <v>744</v>
      </c>
      <c r="E272">
        <v>11</v>
      </c>
      <c r="F272" s="2">
        <v>0</v>
      </c>
      <c r="G272">
        <v>1</v>
      </c>
      <c r="H272" t="str">
        <f>IF(Personen[[#This Row],[Geschlecht_orig]]=0,"nb",IF(G272=1,"m","w"))</f>
        <v>m</v>
      </c>
      <c r="I272" t="str">
        <f t="shared" si="4"/>
        <v>unmündig</v>
      </c>
      <c r="J272" t="str">
        <f>VLOOKUP(Personen[[#This Row],[Alter]],Altergruppe!$A$1:$C$7,3,TRUE)</f>
        <v>Kind</v>
      </c>
      <c r="K272" s="1" t="str">
        <f>LOWER(Personen[[#This Row],[email]])</f>
        <v>stephanie.pierette@yopmail.com</v>
      </c>
      <c r="L272" s="1" t="str">
        <f>SUBSTITUTE(Personen[[#This Row],[email klein]],"yopmail.com","am-gym.at")</f>
        <v>stephanie.pierette@am-gym.at</v>
      </c>
      <c r="M272" s="1" t="str">
        <f>REPLACE(Personen[[#This Row],[email klein]],LEN(K272)-11,12,"@am-gym.at")</f>
        <v>stephanie.pierette@am-gym.at</v>
      </c>
    </row>
    <row r="273" spans="1:13" x14ac:dyDescent="0.3">
      <c r="A273">
        <v>1271</v>
      </c>
      <c r="B273" s="1" t="s">
        <v>745</v>
      </c>
      <c r="C273" s="1" t="s">
        <v>746</v>
      </c>
      <c r="D273" s="1" t="s">
        <v>747</v>
      </c>
      <c r="E273">
        <v>16</v>
      </c>
      <c r="F273" s="2">
        <v>0</v>
      </c>
      <c r="G273">
        <v>0</v>
      </c>
      <c r="H273" t="str">
        <f>IF(Personen[[#This Row],[Geschlecht_orig]]=0,"nb",IF(G273=1,"m","w"))</f>
        <v>nb</v>
      </c>
      <c r="I273" t="str">
        <f t="shared" si="4"/>
        <v>minderjährig</v>
      </c>
      <c r="J273" t="str">
        <f>VLOOKUP(Personen[[#This Row],[Alter]],Altergruppe!$A$1:$C$7,3,TRUE)</f>
        <v>Jugendliche/r</v>
      </c>
      <c r="K273" s="1" t="str">
        <f>LOWER(Personen[[#This Row],[email]])</f>
        <v>linzy.carey@yopmail.com</v>
      </c>
      <c r="L273" s="1" t="str">
        <f>SUBSTITUTE(Personen[[#This Row],[email klein]],"yopmail.com","am-gym.at")</f>
        <v>linzy.carey@am-gym.at</v>
      </c>
      <c r="M273" s="1" t="str">
        <f>REPLACE(Personen[[#This Row],[email klein]],LEN(K273)-11,12,"@am-gym.at")</f>
        <v>linzy.carey@am-gym.at</v>
      </c>
    </row>
    <row r="274" spans="1:13" x14ac:dyDescent="0.3">
      <c r="A274">
        <v>1272</v>
      </c>
      <c r="B274" s="1" t="s">
        <v>748</v>
      </c>
      <c r="C274" s="1" t="s">
        <v>749</v>
      </c>
      <c r="D274" s="1" t="s">
        <v>750</v>
      </c>
      <c r="E274">
        <v>96</v>
      </c>
      <c r="F274" s="2">
        <v>2457.77</v>
      </c>
      <c r="G274">
        <v>0</v>
      </c>
      <c r="H274" t="str">
        <f>IF(Personen[[#This Row],[Geschlecht_orig]]=0,"nb",IF(G274=1,"m","w"))</f>
        <v>nb</v>
      </c>
      <c r="I274" t="str">
        <f t="shared" si="4"/>
        <v>erwachsen</v>
      </c>
      <c r="J274" t="str">
        <f>VLOOKUP(Personen[[#This Row],[Alter]],Altergruppe!$A$1:$C$7,3,TRUE)</f>
        <v>Pensionist/in</v>
      </c>
      <c r="K274" s="1" t="str">
        <f>LOWER(Personen[[#This Row],[email]])</f>
        <v>janey.irmine@yopmail.com</v>
      </c>
      <c r="L274" s="1" t="str">
        <f>SUBSTITUTE(Personen[[#This Row],[email klein]],"yopmail.com","am-gym.at")</f>
        <v>janey.irmine@am-gym.at</v>
      </c>
      <c r="M274" s="1" t="str">
        <f>REPLACE(Personen[[#This Row],[email klein]],LEN(K274)-11,12,"@am-gym.at")</f>
        <v>janey.irmine@am-gym.at</v>
      </c>
    </row>
    <row r="275" spans="1:13" x14ac:dyDescent="0.3">
      <c r="A275">
        <v>1273</v>
      </c>
      <c r="B275" s="1" t="s">
        <v>731</v>
      </c>
      <c r="C275" s="1" t="s">
        <v>68</v>
      </c>
      <c r="D275" s="1" t="s">
        <v>751</v>
      </c>
      <c r="E275">
        <v>48</v>
      </c>
      <c r="F275" s="2">
        <v>3838.46</v>
      </c>
      <c r="G275">
        <v>1</v>
      </c>
      <c r="H275" t="str">
        <f>IF(Personen[[#This Row],[Geschlecht_orig]]=0,"nb",IF(G275=1,"m","w"))</f>
        <v>m</v>
      </c>
      <c r="I275" t="str">
        <f t="shared" si="4"/>
        <v>erwachsen</v>
      </c>
      <c r="J275" t="str">
        <f>VLOOKUP(Personen[[#This Row],[Alter]],Altergruppe!$A$1:$C$7,3,TRUE)</f>
        <v>Erwachsene/r</v>
      </c>
      <c r="K275" s="1" t="str">
        <f>LOWER(Personen[[#This Row],[email]])</f>
        <v>agathe.burch@yopmail.com</v>
      </c>
      <c r="L275" s="1" t="str">
        <f>SUBSTITUTE(Personen[[#This Row],[email klein]],"yopmail.com","am-gym.at")</f>
        <v>agathe.burch@am-gym.at</v>
      </c>
      <c r="M275" s="1" t="str">
        <f>REPLACE(Personen[[#This Row],[email klein]],LEN(K275)-11,12,"@am-gym.at")</f>
        <v>agathe.burch@am-gym.at</v>
      </c>
    </row>
    <row r="276" spans="1:13" x14ac:dyDescent="0.3">
      <c r="A276">
        <v>1274</v>
      </c>
      <c r="B276" s="1" t="s">
        <v>752</v>
      </c>
      <c r="C276" s="1" t="s">
        <v>571</v>
      </c>
      <c r="D276" s="1" t="s">
        <v>753</v>
      </c>
      <c r="E276">
        <v>70</v>
      </c>
      <c r="F276" s="2">
        <v>507.58</v>
      </c>
      <c r="G276">
        <v>0</v>
      </c>
      <c r="H276" t="str">
        <f>IF(Personen[[#This Row],[Geschlecht_orig]]=0,"nb",IF(G276=1,"m","w"))</f>
        <v>nb</v>
      </c>
      <c r="I276" t="str">
        <f t="shared" si="4"/>
        <v>erwachsen</v>
      </c>
      <c r="J276" t="str">
        <f>VLOOKUP(Personen[[#This Row],[Alter]],Altergruppe!$A$1:$C$7,3,TRUE)</f>
        <v>Pensionist/in</v>
      </c>
      <c r="K276" s="1" t="str">
        <f>LOWER(Personen[[#This Row],[email]])</f>
        <v>caressa.pelagias@yopmail.com</v>
      </c>
      <c r="L276" s="1" t="str">
        <f>SUBSTITUTE(Personen[[#This Row],[email klein]],"yopmail.com","am-gym.at")</f>
        <v>caressa.pelagias@am-gym.at</v>
      </c>
      <c r="M276" s="1" t="str">
        <f>REPLACE(Personen[[#This Row],[email klein]],LEN(K276)-11,12,"@am-gym.at")</f>
        <v>caressa.pelagias@am-gym.at</v>
      </c>
    </row>
    <row r="277" spans="1:13" x14ac:dyDescent="0.3">
      <c r="A277">
        <v>1275</v>
      </c>
      <c r="B277" s="1" t="s">
        <v>754</v>
      </c>
      <c r="C277" s="1" t="s">
        <v>755</v>
      </c>
      <c r="D277" s="1" t="s">
        <v>756</v>
      </c>
      <c r="E277">
        <v>55</v>
      </c>
      <c r="F277" s="2">
        <v>8848.7099999999991</v>
      </c>
      <c r="G277">
        <v>0</v>
      </c>
      <c r="H277" t="str">
        <f>IF(Personen[[#This Row],[Geschlecht_orig]]=0,"nb",IF(G277=1,"m","w"))</f>
        <v>nb</v>
      </c>
      <c r="I277" t="str">
        <f t="shared" si="4"/>
        <v>erwachsen</v>
      </c>
      <c r="J277" t="str">
        <f>VLOOKUP(Personen[[#This Row],[Alter]],Altergruppe!$A$1:$C$7,3,TRUE)</f>
        <v>Erwachsene/r</v>
      </c>
      <c r="K277" s="1" t="str">
        <f>LOWER(Personen[[#This Row],[email]])</f>
        <v>loree.stacy@yopmail.com</v>
      </c>
      <c r="L277" s="1" t="str">
        <f>SUBSTITUTE(Personen[[#This Row],[email klein]],"yopmail.com","am-gym.at")</f>
        <v>loree.stacy@am-gym.at</v>
      </c>
      <c r="M277" s="1" t="str">
        <f>REPLACE(Personen[[#This Row],[email klein]],LEN(K277)-11,12,"@am-gym.at")</f>
        <v>loree.stacy@am-gym.at</v>
      </c>
    </row>
    <row r="278" spans="1:13" x14ac:dyDescent="0.3">
      <c r="A278">
        <v>1276</v>
      </c>
      <c r="B278" s="1" t="s">
        <v>757</v>
      </c>
      <c r="C278" s="1" t="s">
        <v>634</v>
      </c>
      <c r="D278" s="1" t="s">
        <v>758</v>
      </c>
      <c r="E278">
        <v>42</v>
      </c>
      <c r="F278" s="2">
        <v>3256.36</v>
      </c>
      <c r="G278">
        <v>1</v>
      </c>
      <c r="H278" t="str">
        <f>IF(Personen[[#This Row],[Geschlecht_orig]]=0,"nb",IF(G278=1,"m","w"))</f>
        <v>m</v>
      </c>
      <c r="I278" t="str">
        <f t="shared" si="4"/>
        <v>erwachsen</v>
      </c>
      <c r="J278" t="str">
        <f>VLOOKUP(Personen[[#This Row],[Alter]],Altergruppe!$A$1:$C$7,3,TRUE)</f>
        <v>Erwachsene/r</v>
      </c>
      <c r="K278" s="1" t="str">
        <f>LOWER(Personen[[#This Row],[email]])</f>
        <v>jessamyn.seessel@yopmail.com</v>
      </c>
      <c r="L278" s="1" t="str">
        <f>SUBSTITUTE(Personen[[#This Row],[email klein]],"yopmail.com","am-gym.at")</f>
        <v>jessamyn.seessel@am-gym.at</v>
      </c>
      <c r="M278" s="1" t="str">
        <f>REPLACE(Personen[[#This Row],[email klein]],LEN(K278)-11,12,"@am-gym.at")</f>
        <v>jessamyn.seessel@am-gym.at</v>
      </c>
    </row>
    <row r="279" spans="1:13" x14ac:dyDescent="0.3">
      <c r="A279">
        <v>1277</v>
      </c>
      <c r="B279" s="1" t="s">
        <v>759</v>
      </c>
      <c r="C279" s="1" t="s">
        <v>35</v>
      </c>
      <c r="D279" s="1" t="s">
        <v>760</v>
      </c>
      <c r="E279">
        <v>34</v>
      </c>
      <c r="F279" s="2">
        <v>6456.47</v>
      </c>
      <c r="G279">
        <v>0</v>
      </c>
      <c r="H279" t="str">
        <f>IF(Personen[[#This Row],[Geschlecht_orig]]=0,"nb",IF(G279=1,"m","w"))</f>
        <v>nb</v>
      </c>
      <c r="I279" t="str">
        <f t="shared" si="4"/>
        <v>erwachsen</v>
      </c>
      <c r="J279" t="str">
        <f>VLOOKUP(Personen[[#This Row],[Alter]],Altergruppe!$A$1:$C$7,3,TRUE)</f>
        <v>Erwachsene/r</v>
      </c>
      <c r="K279" s="1" t="str">
        <f>LOWER(Personen[[#This Row],[email]])</f>
        <v>reeba.dichy@yopmail.com</v>
      </c>
      <c r="L279" s="1" t="str">
        <f>SUBSTITUTE(Personen[[#This Row],[email klein]],"yopmail.com","am-gym.at")</f>
        <v>reeba.dichy@am-gym.at</v>
      </c>
      <c r="M279" s="1" t="str">
        <f>REPLACE(Personen[[#This Row],[email klein]],LEN(K279)-11,12,"@am-gym.at")</f>
        <v>reeba.dichy@am-gym.at</v>
      </c>
    </row>
    <row r="280" spans="1:13" x14ac:dyDescent="0.3">
      <c r="A280">
        <v>1278</v>
      </c>
      <c r="B280" s="1" t="s">
        <v>761</v>
      </c>
      <c r="C280" s="1" t="s">
        <v>762</v>
      </c>
      <c r="D280" s="1" t="s">
        <v>763</v>
      </c>
      <c r="E280">
        <v>88</v>
      </c>
      <c r="F280" s="2">
        <v>5378.95</v>
      </c>
      <c r="G280">
        <v>1</v>
      </c>
      <c r="H280" t="str">
        <f>IF(Personen[[#This Row],[Geschlecht_orig]]=0,"nb",IF(G280=1,"m","w"))</f>
        <v>m</v>
      </c>
      <c r="I280" t="str">
        <f t="shared" si="4"/>
        <v>erwachsen</v>
      </c>
      <c r="J280" t="str">
        <f>VLOOKUP(Personen[[#This Row],[Alter]],Altergruppe!$A$1:$C$7,3,TRUE)</f>
        <v>Pensionist/in</v>
      </c>
      <c r="K280" s="1" t="str">
        <f>LOWER(Personen[[#This Row],[email]])</f>
        <v>hyacinthe.kiyoshi@yopmail.com</v>
      </c>
      <c r="L280" s="1" t="str">
        <f>SUBSTITUTE(Personen[[#This Row],[email klein]],"yopmail.com","am-gym.at")</f>
        <v>hyacinthe.kiyoshi@am-gym.at</v>
      </c>
      <c r="M280" s="1" t="str">
        <f>REPLACE(Personen[[#This Row],[email klein]],LEN(K280)-11,12,"@am-gym.at")</f>
        <v>hyacinthe.kiyoshi@am-gym.at</v>
      </c>
    </row>
    <row r="281" spans="1:13" x14ac:dyDescent="0.3">
      <c r="A281">
        <v>1279</v>
      </c>
      <c r="B281" s="1" t="s">
        <v>764</v>
      </c>
      <c r="C281" s="1" t="s">
        <v>765</v>
      </c>
      <c r="D281" s="1" t="s">
        <v>766</v>
      </c>
      <c r="E281">
        <v>17</v>
      </c>
      <c r="F281" s="2">
        <v>0</v>
      </c>
      <c r="G281">
        <v>1</v>
      </c>
      <c r="H281" t="str">
        <f>IF(Personen[[#This Row],[Geschlecht_orig]]=0,"nb",IF(G281=1,"m","w"))</f>
        <v>m</v>
      </c>
      <c r="I281" t="str">
        <f t="shared" si="4"/>
        <v>minderjährig</v>
      </c>
      <c r="J281" t="str">
        <f>VLOOKUP(Personen[[#This Row],[Alter]],Altergruppe!$A$1:$C$7,3,TRUE)</f>
        <v>Jugendliche/r</v>
      </c>
      <c r="K281" s="1" t="str">
        <f>LOWER(Personen[[#This Row],[email]])</f>
        <v>marnia.nore@yopmail.com</v>
      </c>
      <c r="L281" s="1" t="str">
        <f>SUBSTITUTE(Personen[[#This Row],[email klein]],"yopmail.com","am-gym.at")</f>
        <v>marnia.nore@am-gym.at</v>
      </c>
      <c r="M281" s="1" t="str">
        <f>REPLACE(Personen[[#This Row],[email klein]],LEN(K281)-11,12,"@am-gym.at")</f>
        <v>marnia.nore@am-gym.at</v>
      </c>
    </row>
    <row r="282" spans="1:13" x14ac:dyDescent="0.3">
      <c r="A282">
        <v>1280</v>
      </c>
      <c r="B282" s="1" t="s">
        <v>305</v>
      </c>
      <c r="C282" s="1" t="s">
        <v>767</v>
      </c>
      <c r="D282" s="1" t="s">
        <v>768</v>
      </c>
      <c r="E282">
        <v>20</v>
      </c>
      <c r="F282" s="2">
        <v>6486.98</v>
      </c>
      <c r="G282">
        <v>2</v>
      </c>
      <c r="H282" t="str">
        <f>IF(Personen[[#This Row],[Geschlecht_orig]]=0,"nb",IF(G282=1,"m","w"))</f>
        <v>w</v>
      </c>
      <c r="I282" t="str">
        <f t="shared" si="4"/>
        <v>erwachsen</v>
      </c>
      <c r="J282" t="str">
        <f>VLOOKUP(Personen[[#This Row],[Alter]],Altergruppe!$A$1:$C$7,3,TRUE)</f>
        <v>Erwachsene/r</v>
      </c>
      <c r="K282" s="1" t="str">
        <f>LOWER(Personen[[#This Row],[email]])</f>
        <v>carlie.madox@yopmail.com</v>
      </c>
      <c r="L282" s="1" t="str">
        <f>SUBSTITUTE(Personen[[#This Row],[email klein]],"yopmail.com","am-gym.at")</f>
        <v>carlie.madox@am-gym.at</v>
      </c>
      <c r="M282" s="1" t="str">
        <f>REPLACE(Personen[[#This Row],[email klein]],LEN(K282)-11,12,"@am-gym.at")</f>
        <v>carlie.madox@am-gym.at</v>
      </c>
    </row>
    <row r="283" spans="1:13" x14ac:dyDescent="0.3">
      <c r="A283">
        <v>1281</v>
      </c>
      <c r="B283" s="1" t="s">
        <v>769</v>
      </c>
      <c r="C283" s="1" t="s">
        <v>297</v>
      </c>
      <c r="D283" s="1" t="s">
        <v>770</v>
      </c>
      <c r="E283">
        <v>30</v>
      </c>
      <c r="F283" s="2">
        <v>4198.08</v>
      </c>
      <c r="G283">
        <v>2</v>
      </c>
      <c r="H283" t="str">
        <f>IF(Personen[[#This Row],[Geschlecht_orig]]=0,"nb",IF(G283=1,"m","w"))</f>
        <v>w</v>
      </c>
      <c r="I283" t="str">
        <f t="shared" si="4"/>
        <v>erwachsen</v>
      </c>
      <c r="J283" t="str">
        <f>VLOOKUP(Personen[[#This Row],[Alter]],Altergruppe!$A$1:$C$7,3,TRUE)</f>
        <v>Erwachsene/r</v>
      </c>
      <c r="K283" s="1" t="str">
        <f>LOWER(Personen[[#This Row],[email]])</f>
        <v>katleen.margret@yopmail.com</v>
      </c>
      <c r="L283" s="1" t="str">
        <f>SUBSTITUTE(Personen[[#This Row],[email klein]],"yopmail.com","am-gym.at")</f>
        <v>katleen.margret@am-gym.at</v>
      </c>
      <c r="M283" s="1" t="str">
        <f>REPLACE(Personen[[#This Row],[email klein]],LEN(K283)-11,12,"@am-gym.at")</f>
        <v>katleen.margret@am-gym.at</v>
      </c>
    </row>
    <row r="284" spans="1:13" x14ac:dyDescent="0.3">
      <c r="A284">
        <v>1282</v>
      </c>
      <c r="B284" s="1" t="s">
        <v>377</v>
      </c>
      <c r="C284" s="1" t="s">
        <v>715</v>
      </c>
      <c r="D284" s="1" t="s">
        <v>771</v>
      </c>
      <c r="E284">
        <v>25</v>
      </c>
      <c r="F284" s="2">
        <v>9621.08</v>
      </c>
      <c r="G284">
        <v>0</v>
      </c>
      <c r="H284" t="str">
        <f>IF(Personen[[#This Row],[Geschlecht_orig]]=0,"nb",IF(G284=1,"m","w"))</f>
        <v>nb</v>
      </c>
      <c r="I284" t="str">
        <f t="shared" si="4"/>
        <v>erwachsen</v>
      </c>
      <c r="J284" t="str">
        <f>VLOOKUP(Personen[[#This Row],[Alter]],Altergruppe!$A$1:$C$7,3,TRUE)</f>
        <v>Erwachsene/r</v>
      </c>
      <c r="K284" s="1" t="str">
        <f>LOWER(Personen[[#This Row],[email]])</f>
        <v>alyssa.taima@yopmail.com</v>
      </c>
      <c r="L284" s="1" t="str">
        <f>SUBSTITUTE(Personen[[#This Row],[email klein]],"yopmail.com","am-gym.at")</f>
        <v>alyssa.taima@am-gym.at</v>
      </c>
      <c r="M284" s="1" t="str">
        <f>REPLACE(Personen[[#This Row],[email klein]],LEN(K284)-11,12,"@am-gym.at")</f>
        <v>alyssa.taima@am-gym.at</v>
      </c>
    </row>
    <row r="285" spans="1:13" x14ac:dyDescent="0.3">
      <c r="A285">
        <v>1283</v>
      </c>
      <c r="B285" s="1" t="s">
        <v>613</v>
      </c>
      <c r="C285" s="1" t="s">
        <v>772</v>
      </c>
      <c r="D285" s="1" t="s">
        <v>773</v>
      </c>
      <c r="E285">
        <v>95</v>
      </c>
      <c r="F285" s="2">
        <v>2033.74</v>
      </c>
      <c r="G285">
        <v>2</v>
      </c>
      <c r="H285" t="str">
        <f>IF(Personen[[#This Row],[Geschlecht_orig]]=0,"nb",IF(G285=1,"m","w"))</f>
        <v>w</v>
      </c>
      <c r="I285" t="str">
        <f t="shared" si="4"/>
        <v>erwachsen</v>
      </c>
      <c r="J285" t="str">
        <f>VLOOKUP(Personen[[#This Row],[Alter]],Altergruppe!$A$1:$C$7,3,TRUE)</f>
        <v>Pensionist/in</v>
      </c>
      <c r="K285" s="1" t="str">
        <f>LOWER(Personen[[#This Row],[email]])</f>
        <v>nariko.mccutcheon@yopmail.com</v>
      </c>
      <c r="L285" s="1" t="str">
        <f>SUBSTITUTE(Personen[[#This Row],[email klein]],"yopmail.com","am-gym.at")</f>
        <v>nariko.mccutcheon@am-gym.at</v>
      </c>
      <c r="M285" s="1" t="str">
        <f>REPLACE(Personen[[#This Row],[email klein]],LEN(K285)-11,12,"@am-gym.at")</f>
        <v>nariko.mccutcheon@am-gym.at</v>
      </c>
    </row>
    <row r="286" spans="1:13" x14ac:dyDescent="0.3">
      <c r="A286">
        <v>1284</v>
      </c>
      <c r="B286" s="1" t="s">
        <v>353</v>
      </c>
      <c r="C286" s="1" t="s">
        <v>774</v>
      </c>
      <c r="D286" s="1" t="s">
        <v>775</v>
      </c>
      <c r="E286">
        <v>39</v>
      </c>
      <c r="F286" s="2">
        <v>601.79</v>
      </c>
      <c r="G286">
        <v>2</v>
      </c>
      <c r="H286" t="str">
        <f>IF(Personen[[#This Row],[Geschlecht_orig]]=0,"nb",IF(G286=1,"m","w"))</f>
        <v>w</v>
      </c>
      <c r="I286" t="str">
        <f t="shared" si="4"/>
        <v>erwachsen</v>
      </c>
      <c r="J286" t="str">
        <f>VLOOKUP(Personen[[#This Row],[Alter]],Altergruppe!$A$1:$C$7,3,TRUE)</f>
        <v>Erwachsene/r</v>
      </c>
      <c r="K286" s="1" t="str">
        <f>LOWER(Personen[[#This Row],[email]])</f>
        <v>julieta.ferrell@yopmail.com</v>
      </c>
      <c r="L286" s="1" t="str">
        <f>SUBSTITUTE(Personen[[#This Row],[email klein]],"yopmail.com","am-gym.at")</f>
        <v>julieta.ferrell@am-gym.at</v>
      </c>
      <c r="M286" s="1" t="str">
        <f>REPLACE(Personen[[#This Row],[email klein]],LEN(K286)-11,12,"@am-gym.at")</f>
        <v>julieta.ferrell@am-gym.at</v>
      </c>
    </row>
    <row r="287" spans="1:13" x14ac:dyDescent="0.3">
      <c r="A287">
        <v>1285</v>
      </c>
      <c r="B287" s="1" t="s">
        <v>776</v>
      </c>
      <c r="C287" s="1" t="s">
        <v>777</v>
      </c>
      <c r="D287" s="1" t="s">
        <v>778</v>
      </c>
      <c r="E287">
        <v>93</v>
      </c>
      <c r="F287" s="2">
        <v>6230.27</v>
      </c>
      <c r="G287">
        <v>2</v>
      </c>
      <c r="H287" t="str">
        <f>IF(Personen[[#This Row],[Geschlecht_orig]]=0,"nb",IF(G287=1,"m","w"))</f>
        <v>w</v>
      </c>
      <c r="I287" t="str">
        <f t="shared" si="4"/>
        <v>erwachsen</v>
      </c>
      <c r="J287" t="str">
        <f>VLOOKUP(Personen[[#This Row],[Alter]],Altergruppe!$A$1:$C$7,3,TRUE)</f>
        <v>Pensionist/in</v>
      </c>
      <c r="K287" s="1" t="str">
        <f>LOWER(Personen[[#This Row],[email]])</f>
        <v>doralynne.docilla@yopmail.com</v>
      </c>
      <c r="L287" s="1" t="str">
        <f>SUBSTITUTE(Personen[[#This Row],[email klein]],"yopmail.com","am-gym.at")</f>
        <v>doralynne.docilla@am-gym.at</v>
      </c>
      <c r="M287" s="1" t="str">
        <f>REPLACE(Personen[[#This Row],[email klein]],LEN(K287)-11,12,"@am-gym.at")</f>
        <v>doralynne.docilla@am-gym.at</v>
      </c>
    </row>
    <row r="288" spans="1:13" x14ac:dyDescent="0.3">
      <c r="A288">
        <v>1286</v>
      </c>
      <c r="B288" s="1" t="s">
        <v>779</v>
      </c>
      <c r="C288" s="1" t="s">
        <v>780</v>
      </c>
      <c r="D288" s="1" t="s">
        <v>781</v>
      </c>
      <c r="E288">
        <v>86</v>
      </c>
      <c r="F288" s="2">
        <v>1242.74</v>
      </c>
      <c r="G288">
        <v>0</v>
      </c>
      <c r="H288" t="str">
        <f>IF(Personen[[#This Row],[Geschlecht_orig]]=0,"nb",IF(G288=1,"m","w"))</f>
        <v>nb</v>
      </c>
      <c r="I288" t="str">
        <f t="shared" si="4"/>
        <v>erwachsen</v>
      </c>
      <c r="J288" t="str">
        <f>VLOOKUP(Personen[[#This Row],[Alter]],Altergruppe!$A$1:$C$7,3,TRUE)</f>
        <v>Pensionist/in</v>
      </c>
      <c r="K288" s="1" t="str">
        <f>LOWER(Personen[[#This Row],[email]])</f>
        <v>lelah.paine@yopmail.com</v>
      </c>
      <c r="L288" s="1" t="str">
        <f>SUBSTITUTE(Personen[[#This Row],[email klein]],"yopmail.com","am-gym.at")</f>
        <v>lelah.paine@am-gym.at</v>
      </c>
      <c r="M288" s="1" t="str">
        <f>REPLACE(Personen[[#This Row],[email klein]],LEN(K288)-11,12,"@am-gym.at")</f>
        <v>lelah.paine@am-gym.at</v>
      </c>
    </row>
    <row r="289" spans="1:13" x14ac:dyDescent="0.3">
      <c r="A289">
        <v>1287</v>
      </c>
      <c r="B289" s="1" t="s">
        <v>782</v>
      </c>
      <c r="C289" s="1" t="s">
        <v>783</v>
      </c>
      <c r="D289" s="1" t="s">
        <v>784</v>
      </c>
      <c r="E289">
        <v>40</v>
      </c>
      <c r="F289" s="2">
        <v>8484.15</v>
      </c>
      <c r="G289">
        <v>1</v>
      </c>
      <c r="H289" t="str">
        <f>IF(Personen[[#This Row],[Geschlecht_orig]]=0,"nb",IF(G289=1,"m","w"))</f>
        <v>m</v>
      </c>
      <c r="I289" t="str">
        <f t="shared" si="4"/>
        <v>erwachsen</v>
      </c>
      <c r="J289" t="str">
        <f>VLOOKUP(Personen[[#This Row],[Alter]],Altergruppe!$A$1:$C$7,3,TRUE)</f>
        <v>Erwachsene/r</v>
      </c>
      <c r="K289" s="1" t="str">
        <f>LOWER(Personen[[#This Row],[email]])</f>
        <v>alleen.brian@yopmail.com</v>
      </c>
      <c r="L289" s="1" t="str">
        <f>SUBSTITUTE(Personen[[#This Row],[email klein]],"yopmail.com","am-gym.at")</f>
        <v>alleen.brian@am-gym.at</v>
      </c>
      <c r="M289" s="1" t="str">
        <f>REPLACE(Personen[[#This Row],[email klein]],LEN(K289)-11,12,"@am-gym.at")</f>
        <v>alleen.brian@am-gym.at</v>
      </c>
    </row>
    <row r="290" spans="1:13" x14ac:dyDescent="0.3">
      <c r="A290">
        <v>1288</v>
      </c>
      <c r="B290" s="1" t="s">
        <v>610</v>
      </c>
      <c r="C290" s="1" t="s">
        <v>785</v>
      </c>
      <c r="D290" s="1" t="s">
        <v>786</v>
      </c>
      <c r="E290">
        <v>1</v>
      </c>
      <c r="F290" s="2">
        <v>0</v>
      </c>
      <c r="G290">
        <v>1</v>
      </c>
      <c r="H290" t="str">
        <f>IF(Personen[[#This Row],[Geschlecht_orig]]=0,"nb",IF(G290=1,"m","w"))</f>
        <v>m</v>
      </c>
      <c r="I290" t="str">
        <f t="shared" si="4"/>
        <v>unmündig</v>
      </c>
      <c r="J290" t="str">
        <f>VLOOKUP(Personen[[#This Row],[Alter]],Altergruppe!$A$1:$C$7,3,TRUE)</f>
        <v>Baby</v>
      </c>
      <c r="K290" s="1" t="str">
        <f>LOWER(Personen[[#This Row],[email]])</f>
        <v>carly.latini@yopmail.com</v>
      </c>
      <c r="L290" s="1" t="str">
        <f>SUBSTITUTE(Personen[[#This Row],[email klein]],"yopmail.com","am-gym.at")</f>
        <v>carly.latini@am-gym.at</v>
      </c>
      <c r="M290" s="1" t="str">
        <f>REPLACE(Personen[[#This Row],[email klein]],LEN(K290)-11,12,"@am-gym.at")</f>
        <v>carly.latini@am-gym.at</v>
      </c>
    </row>
    <row r="291" spans="1:13" x14ac:dyDescent="0.3">
      <c r="A291">
        <v>1289</v>
      </c>
      <c r="B291" s="1" t="s">
        <v>787</v>
      </c>
      <c r="C291" s="1" t="s">
        <v>522</v>
      </c>
      <c r="D291" s="1" t="s">
        <v>788</v>
      </c>
      <c r="E291">
        <v>29</v>
      </c>
      <c r="F291" s="2">
        <v>6572.13</v>
      </c>
      <c r="G291">
        <v>2</v>
      </c>
      <c r="H291" t="str">
        <f>IF(Personen[[#This Row],[Geschlecht_orig]]=0,"nb",IF(G291=1,"m","w"))</f>
        <v>w</v>
      </c>
      <c r="I291" t="str">
        <f t="shared" si="4"/>
        <v>erwachsen</v>
      </c>
      <c r="J291" t="str">
        <f>VLOOKUP(Personen[[#This Row],[Alter]],Altergruppe!$A$1:$C$7,3,TRUE)</f>
        <v>Erwachsene/r</v>
      </c>
      <c r="K291" s="1" t="str">
        <f>LOWER(Personen[[#This Row],[email]])</f>
        <v>nikki.adrienne@yopmail.com</v>
      </c>
      <c r="L291" s="1" t="str">
        <f>SUBSTITUTE(Personen[[#This Row],[email klein]],"yopmail.com","am-gym.at")</f>
        <v>nikki.adrienne@am-gym.at</v>
      </c>
      <c r="M291" s="1" t="str">
        <f>REPLACE(Personen[[#This Row],[email klein]],LEN(K291)-11,12,"@am-gym.at")</f>
        <v>nikki.adrienne@am-gym.at</v>
      </c>
    </row>
    <row r="292" spans="1:13" x14ac:dyDescent="0.3">
      <c r="A292">
        <v>1290</v>
      </c>
      <c r="B292" s="1" t="s">
        <v>789</v>
      </c>
      <c r="C292" s="1" t="s">
        <v>790</v>
      </c>
      <c r="D292" s="1" t="s">
        <v>791</v>
      </c>
      <c r="E292">
        <v>43</v>
      </c>
      <c r="F292" s="2">
        <v>2440.06</v>
      </c>
      <c r="G292">
        <v>2</v>
      </c>
      <c r="H292" t="str">
        <f>IF(Personen[[#This Row],[Geschlecht_orig]]=0,"nb",IF(G292=1,"m","w"))</f>
        <v>w</v>
      </c>
      <c r="I292" t="str">
        <f t="shared" si="4"/>
        <v>erwachsen</v>
      </c>
      <c r="J292" t="str">
        <f>VLOOKUP(Personen[[#This Row],[Alter]],Altergruppe!$A$1:$C$7,3,TRUE)</f>
        <v>Erwachsene/r</v>
      </c>
      <c r="K292" s="1" t="str">
        <f>LOWER(Personen[[#This Row],[email]])</f>
        <v>gerrie.poll@yopmail.com</v>
      </c>
      <c r="L292" s="1" t="str">
        <f>SUBSTITUTE(Personen[[#This Row],[email klein]],"yopmail.com","am-gym.at")</f>
        <v>gerrie.poll@am-gym.at</v>
      </c>
      <c r="M292" s="1" t="str">
        <f>REPLACE(Personen[[#This Row],[email klein]],LEN(K292)-11,12,"@am-gym.at")</f>
        <v>gerrie.poll@am-gym.at</v>
      </c>
    </row>
    <row r="293" spans="1:13" x14ac:dyDescent="0.3">
      <c r="A293">
        <v>1291</v>
      </c>
      <c r="B293" s="1" t="s">
        <v>792</v>
      </c>
      <c r="C293" s="1" t="s">
        <v>793</v>
      </c>
      <c r="D293" s="1" t="s">
        <v>794</v>
      </c>
      <c r="E293">
        <v>34</v>
      </c>
      <c r="F293" s="2">
        <v>8908.4500000000007</v>
      </c>
      <c r="G293">
        <v>0</v>
      </c>
      <c r="H293" t="str">
        <f>IF(Personen[[#This Row],[Geschlecht_orig]]=0,"nb",IF(G293=1,"m","w"))</f>
        <v>nb</v>
      </c>
      <c r="I293" t="str">
        <f t="shared" si="4"/>
        <v>erwachsen</v>
      </c>
      <c r="J293" t="str">
        <f>VLOOKUP(Personen[[#This Row],[Alter]],Altergruppe!$A$1:$C$7,3,TRUE)</f>
        <v>Erwachsene/r</v>
      </c>
      <c r="K293" s="1" t="str">
        <f>LOWER(Personen[[#This Row],[email]])</f>
        <v>tersina.zetta@yopmail.com</v>
      </c>
      <c r="L293" s="1" t="str">
        <f>SUBSTITUTE(Personen[[#This Row],[email klein]],"yopmail.com","am-gym.at")</f>
        <v>tersina.zetta@am-gym.at</v>
      </c>
      <c r="M293" s="1" t="str">
        <f>REPLACE(Personen[[#This Row],[email klein]],LEN(K293)-11,12,"@am-gym.at")</f>
        <v>tersina.zetta@am-gym.at</v>
      </c>
    </row>
    <row r="294" spans="1:13" x14ac:dyDescent="0.3">
      <c r="A294">
        <v>1292</v>
      </c>
      <c r="B294" s="1" t="s">
        <v>745</v>
      </c>
      <c r="C294" s="1" t="s">
        <v>795</v>
      </c>
      <c r="D294" s="1" t="s">
        <v>796</v>
      </c>
      <c r="E294">
        <v>40</v>
      </c>
      <c r="F294" s="2">
        <v>48.61</v>
      </c>
      <c r="G294">
        <v>2</v>
      </c>
      <c r="H294" t="str">
        <f>IF(Personen[[#This Row],[Geschlecht_orig]]=0,"nb",IF(G294=1,"m","w"))</f>
        <v>w</v>
      </c>
      <c r="I294" t="str">
        <f t="shared" si="4"/>
        <v>erwachsen</v>
      </c>
      <c r="J294" t="str">
        <f>VLOOKUP(Personen[[#This Row],[Alter]],Altergruppe!$A$1:$C$7,3,TRUE)</f>
        <v>Erwachsene/r</v>
      </c>
      <c r="K294" s="1" t="str">
        <f>LOWER(Personen[[#This Row],[email]])</f>
        <v>linzy.earlie@yopmail.com</v>
      </c>
      <c r="L294" s="1" t="str">
        <f>SUBSTITUTE(Personen[[#This Row],[email klein]],"yopmail.com","am-gym.at")</f>
        <v>linzy.earlie@am-gym.at</v>
      </c>
      <c r="M294" s="1" t="str">
        <f>REPLACE(Personen[[#This Row],[email klein]],LEN(K294)-11,12,"@am-gym.at")</f>
        <v>linzy.earlie@am-gym.at</v>
      </c>
    </row>
    <row r="295" spans="1:13" x14ac:dyDescent="0.3">
      <c r="A295">
        <v>1293</v>
      </c>
      <c r="B295" s="1" t="s">
        <v>797</v>
      </c>
      <c r="C295" s="1" t="s">
        <v>798</v>
      </c>
      <c r="D295" s="1" t="s">
        <v>799</v>
      </c>
      <c r="E295">
        <v>52</v>
      </c>
      <c r="F295" s="2">
        <v>5118.59</v>
      </c>
      <c r="G295">
        <v>2</v>
      </c>
      <c r="H295" t="str">
        <f>IF(Personen[[#This Row],[Geschlecht_orig]]=0,"nb",IF(G295=1,"m","w"))</f>
        <v>w</v>
      </c>
      <c r="I295" t="str">
        <f t="shared" si="4"/>
        <v>erwachsen</v>
      </c>
      <c r="J295" t="str">
        <f>VLOOKUP(Personen[[#This Row],[Alter]],Altergruppe!$A$1:$C$7,3,TRUE)</f>
        <v>Erwachsene/r</v>
      </c>
      <c r="K295" s="1" t="str">
        <f>LOWER(Personen[[#This Row],[email]])</f>
        <v>riannon.august@yopmail.com</v>
      </c>
      <c r="L295" s="1" t="str">
        <f>SUBSTITUTE(Personen[[#This Row],[email klein]],"yopmail.com","am-gym.at")</f>
        <v>riannon.august@am-gym.at</v>
      </c>
      <c r="M295" s="1" t="str">
        <f>REPLACE(Personen[[#This Row],[email klein]],LEN(K295)-11,12,"@am-gym.at")</f>
        <v>riannon.august@am-gym.at</v>
      </c>
    </row>
    <row r="296" spans="1:13" x14ac:dyDescent="0.3">
      <c r="A296">
        <v>1294</v>
      </c>
      <c r="B296" s="1" t="s">
        <v>481</v>
      </c>
      <c r="C296" s="1" t="s">
        <v>800</v>
      </c>
      <c r="D296" s="1" t="s">
        <v>801</v>
      </c>
      <c r="E296">
        <v>87</v>
      </c>
      <c r="F296" s="2">
        <v>991.67</v>
      </c>
      <c r="G296">
        <v>2</v>
      </c>
      <c r="H296" t="str">
        <f>IF(Personen[[#This Row],[Geschlecht_orig]]=0,"nb",IF(G296=1,"m","w"))</f>
        <v>w</v>
      </c>
      <c r="I296" t="str">
        <f t="shared" si="4"/>
        <v>erwachsen</v>
      </c>
      <c r="J296" t="str">
        <f>VLOOKUP(Personen[[#This Row],[Alter]],Altergruppe!$A$1:$C$7,3,TRUE)</f>
        <v>Pensionist/in</v>
      </c>
      <c r="K296" s="1" t="str">
        <f>LOWER(Personen[[#This Row],[email]])</f>
        <v>jinny.mayeda@yopmail.com</v>
      </c>
      <c r="L296" s="1" t="str">
        <f>SUBSTITUTE(Personen[[#This Row],[email klein]],"yopmail.com","am-gym.at")</f>
        <v>jinny.mayeda@am-gym.at</v>
      </c>
      <c r="M296" s="1" t="str">
        <f>REPLACE(Personen[[#This Row],[email klein]],LEN(K296)-11,12,"@am-gym.at")</f>
        <v>jinny.mayeda@am-gym.at</v>
      </c>
    </row>
    <row r="297" spans="1:13" x14ac:dyDescent="0.3">
      <c r="A297">
        <v>1295</v>
      </c>
      <c r="B297" s="1" t="s">
        <v>313</v>
      </c>
      <c r="C297" s="1" t="s">
        <v>802</v>
      </c>
      <c r="D297" s="1" t="s">
        <v>803</v>
      </c>
      <c r="E297">
        <v>50</v>
      </c>
      <c r="F297" s="2">
        <v>9391.16</v>
      </c>
      <c r="G297">
        <v>1</v>
      </c>
      <c r="H297" t="str">
        <f>IF(Personen[[#This Row],[Geschlecht_orig]]=0,"nb",IF(G297=1,"m","w"))</f>
        <v>m</v>
      </c>
      <c r="I297" t="str">
        <f t="shared" si="4"/>
        <v>erwachsen</v>
      </c>
      <c r="J297" t="str">
        <f>VLOOKUP(Personen[[#This Row],[Alter]],Altergruppe!$A$1:$C$7,3,TRUE)</f>
        <v>Erwachsene/r</v>
      </c>
      <c r="K297" s="1" t="str">
        <f>LOWER(Personen[[#This Row],[email]])</f>
        <v>fidelia.darian@yopmail.com</v>
      </c>
      <c r="L297" s="1" t="str">
        <f>SUBSTITUTE(Personen[[#This Row],[email klein]],"yopmail.com","am-gym.at")</f>
        <v>fidelia.darian@am-gym.at</v>
      </c>
      <c r="M297" s="1" t="str">
        <f>REPLACE(Personen[[#This Row],[email klein]],LEN(K297)-11,12,"@am-gym.at")</f>
        <v>fidelia.darian@am-gym.at</v>
      </c>
    </row>
    <row r="298" spans="1:13" x14ac:dyDescent="0.3">
      <c r="A298">
        <v>1296</v>
      </c>
      <c r="B298" s="1" t="s">
        <v>804</v>
      </c>
      <c r="C298" s="1" t="s">
        <v>334</v>
      </c>
      <c r="D298" s="1" t="s">
        <v>805</v>
      </c>
      <c r="E298">
        <v>31</v>
      </c>
      <c r="F298" s="2">
        <v>9239.8700000000008</v>
      </c>
      <c r="G298">
        <v>2</v>
      </c>
      <c r="H298" t="str">
        <f>IF(Personen[[#This Row],[Geschlecht_orig]]=0,"nb",IF(G298=1,"m","w"))</f>
        <v>w</v>
      </c>
      <c r="I298" t="str">
        <f t="shared" si="4"/>
        <v>erwachsen</v>
      </c>
      <c r="J298" t="str">
        <f>VLOOKUP(Personen[[#This Row],[Alter]],Altergruppe!$A$1:$C$7,3,TRUE)</f>
        <v>Erwachsene/r</v>
      </c>
      <c r="K298" s="1" t="str">
        <f>LOWER(Personen[[#This Row],[email]])</f>
        <v>roz.jagir@yopmail.com</v>
      </c>
      <c r="L298" s="1" t="str">
        <f>SUBSTITUTE(Personen[[#This Row],[email klein]],"yopmail.com","am-gym.at")</f>
        <v>roz.jagir@am-gym.at</v>
      </c>
      <c r="M298" s="1" t="str">
        <f>REPLACE(Personen[[#This Row],[email klein]],LEN(K298)-11,12,"@am-gym.at")</f>
        <v>roz.jagir@am-gym.at</v>
      </c>
    </row>
    <row r="299" spans="1:13" x14ac:dyDescent="0.3">
      <c r="A299">
        <v>1297</v>
      </c>
      <c r="B299" s="1" t="s">
        <v>806</v>
      </c>
      <c r="C299" s="1" t="s">
        <v>807</v>
      </c>
      <c r="D299" s="1" t="s">
        <v>808</v>
      </c>
      <c r="E299">
        <v>96</v>
      </c>
      <c r="F299" s="2">
        <v>113.12</v>
      </c>
      <c r="G299">
        <v>0</v>
      </c>
      <c r="H299" t="str">
        <f>IF(Personen[[#This Row],[Geschlecht_orig]]=0,"nb",IF(G299=1,"m","w"))</f>
        <v>nb</v>
      </c>
      <c r="I299" t="str">
        <f t="shared" si="4"/>
        <v>erwachsen</v>
      </c>
      <c r="J299" t="str">
        <f>VLOOKUP(Personen[[#This Row],[Alter]],Altergruppe!$A$1:$C$7,3,TRUE)</f>
        <v>Pensionist/in</v>
      </c>
      <c r="K299" s="1" t="str">
        <f>LOWER(Personen[[#This Row],[email]])</f>
        <v>talya.shuler@yopmail.com</v>
      </c>
      <c r="L299" s="1" t="str">
        <f>SUBSTITUTE(Personen[[#This Row],[email klein]],"yopmail.com","am-gym.at")</f>
        <v>talya.shuler@am-gym.at</v>
      </c>
      <c r="M299" s="1" t="str">
        <f>REPLACE(Personen[[#This Row],[email klein]],LEN(K299)-11,12,"@am-gym.at")</f>
        <v>talya.shuler@am-gym.at</v>
      </c>
    </row>
    <row r="300" spans="1:13" x14ac:dyDescent="0.3">
      <c r="A300">
        <v>1298</v>
      </c>
      <c r="B300" s="1" t="s">
        <v>610</v>
      </c>
      <c r="C300" s="1" t="s">
        <v>809</v>
      </c>
      <c r="D300" s="1" t="s">
        <v>810</v>
      </c>
      <c r="E300">
        <v>36</v>
      </c>
      <c r="F300" s="2">
        <v>7.13</v>
      </c>
      <c r="G300">
        <v>1</v>
      </c>
      <c r="H300" t="str">
        <f>IF(Personen[[#This Row],[Geschlecht_orig]]=0,"nb",IF(G300=1,"m","w"))</f>
        <v>m</v>
      </c>
      <c r="I300" t="str">
        <f t="shared" si="4"/>
        <v>erwachsen</v>
      </c>
      <c r="J300" t="str">
        <f>VLOOKUP(Personen[[#This Row],[Alter]],Altergruppe!$A$1:$C$7,3,TRUE)</f>
        <v>Erwachsene/r</v>
      </c>
      <c r="K300" s="1" t="str">
        <f>LOWER(Personen[[#This Row],[email]])</f>
        <v>carly.swigart@yopmail.com</v>
      </c>
      <c r="L300" s="1" t="str">
        <f>SUBSTITUTE(Personen[[#This Row],[email klein]],"yopmail.com","am-gym.at")</f>
        <v>carly.swigart@am-gym.at</v>
      </c>
      <c r="M300" s="1" t="str">
        <f>REPLACE(Personen[[#This Row],[email klein]],LEN(K300)-11,12,"@am-gym.at")</f>
        <v>carly.swigart@am-gym.at</v>
      </c>
    </row>
    <row r="301" spans="1:13" x14ac:dyDescent="0.3">
      <c r="A301">
        <v>1299</v>
      </c>
      <c r="B301" s="1" t="s">
        <v>811</v>
      </c>
      <c r="C301" s="1" t="s">
        <v>354</v>
      </c>
      <c r="D301" s="1" t="s">
        <v>812</v>
      </c>
      <c r="E301">
        <v>67</v>
      </c>
      <c r="F301" s="2">
        <v>1378.43</v>
      </c>
      <c r="G301">
        <v>1</v>
      </c>
      <c r="H301" t="str">
        <f>IF(Personen[[#This Row],[Geschlecht_orig]]=0,"nb",IF(G301=1,"m","w"))</f>
        <v>m</v>
      </c>
      <c r="I301" t="str">
        <f t="shared" si="4"/>
        <v>erwachsen</v>
      </c>
      <c r="J301" t="str">
        <f>VLOOKUP(Personen[[#This Row],[Alter]],Altergruppe!$A$1:$C$7,3,TRUE)</f>
        <v>Pensionist/in</v>
      </c>
      <c r="K301" s="1" t="str">
        <f>LOWER(Personen[[#This Row],[email]])</f>
        <v>jan.strephon@yopmail.com</v>
      </c>
      <c r="L301" s="1" t="str">
        <f>SUBSTITUTE(Personen[[#This Row],[email klein]],"yopmail.com","am-gym.at")</f>
        <v>jan.strephon@am-gym.at</v>
      </c>
      <c r="M301" s="1" t="str">
        <f>REPLACE(Personen[[#This Row],[email klein]],LEN(K301)-11,12,"@am-gym.at")</f>
        <v>jan.strephon@am-gym.at</v>
      </c>
    </row>
    <row r="302" spans="1:13" x14ac:dyDescent="0.3">
      <c r="A302">
        <v>1300</v>
      </c>
      <c r="B302" s="1" t="s">
        <v>813</v>
      </c>
      <c r="C302" s="1" t="s">
        <v>814</v>
      </c>
      <c r="D302" s="1" t="s">
        <v>815</v>
      </c>
      <c r="E302">
        <v>66</v>
      </c>
      <c r="F302" s="2">
        <v>6370.69</v>
      </c>
      <c r="G302">
        <v>0</v>
      </c>
      <c r="H302" t="str">
        <f>IF(Personen[[#This Row],[Geschlecht_orig]]=0,"nb",IF(G302=1,"m","w"))</f>
        <v>nb</v>
      </c>
      <c r="I302" t="str">
        <f t="shared" si="4"/>
        <v>erwachsen</v>
      </c>
      <c r="J302" t="str">
        <f>VLOOKUP(Personen[[#This Row],[Alter]],Altergruppe!$A$1:$C$7,3,TRUE)</f>
        <v>Pensionist/in</v>
      </c>
      <c r="K302" s="1" t="str">
        <f>LOWER(Personen[[#This Row],[email]])</f>
        <v>janis.kress@yopmail.com</v>
      </c>
      <c r="L302" s="1" t="str">
        <f>SUBSTITUTE(Personen[[#This Row],[email klein]],"yopmail.com","am-gym.at")</f>
        <v>janis.kress@am-gym.at</v>
      </c>
      <c r="M302" s="1" t="str">
        <f>REPLACE(Personen[[#This Row],[email klein]],LEN(K302)-11,12,"@am-gym.at")</f>
        <v>janis.kress@am-gym.at</v>
      </c>
    </row>
    <row r="303" spans="1:13" x14ac:dyDescent="0.3">
      <c r="A303">
        <v>1301</v>
      </c>
      <c r="B303" s="1" t="s">
        <v>816</v>
      </c>
      <c r="C303" s="1" t="s">
        <v>245</v>
      </c>
      <c r="D303" s="1" t="s">
        <v>817</v>
      </c>
      <c r="E303">
        <v>98</v>
      </c>
      <c r="F303" s="2">
        <v>7975.38</v>
      </c>
      <c r="G303">
        <v>1</v>
      </c>
      <c r="H303" t="str">
        <f>IF(Personen[[#This Row],[Geschlecht_orig]]=0,"nb",IF(G303=1,"m","w"))</f>
        <v>m</v>
      </c>
      <c r="I303" t="str">
        <f t="shared" si="4"/>
        <v>erwachsen</v>
      </c>
      <c r="J303" t="str">
        <f>VLOOKUP(Personen[[#This Row],[Alter]],Altergruppe!$A$1:$C$7,3,TRUE)</f>
        <v>Pensionist/in</v>
      </c>
      <c r="K303" s="1" t="str">
        <f>LOWER(Personen[[#This Row],[email]])</f>
        <v>lexine.oriana@yopmail.com</v>
      </c>
      <c r="L303" s="1" t="str">
        <f>SUBSTITUTE(Personen[[#This Row],[email klein]],"yopmail.com","am-gym.at")</f>
        <v>lexine.oriana@am-gym.at</v>
      </c>
      <c r="M303" s="1" t="str">
        <f>REPLACE(Personen[[#This Row],[email klein]],LEN(K303)-11,12,"@am-gym.at")</f>
        <v>lexine.oriana@am-gym.at</v>
      </c>
    </row>
    <row r="304" spans="1:13" x14ac:dyDescent="0.3">
      <c r="A304">
        <v>1302</v>
      </c>
      <c r="B304" s="1" t="s">
        <v>547</v>
      </c>
      <c r="C304" s="1" t="s">
        <v>818</v>
      </c>
      <c r="D304" s="1" t="s">
        <v>819</v>
      </c>
      <c r="E304">
        <v>57</v>
      </c>
      <c r="F304" s="2">
        <v>363.67</v>
      </c>
      <c r="G304">
        <v>0</v>
      </c>
      <c r="H304" t="str">
        <f>IF(Personen[[#This Row],[Geschlecht_orig]]=0,"nb",IF(G304=1,"m","w"))</f>
        <v>nb</v>
      </c>
      <c r="I304" t="str">
        <f t="shared" si="4"/>
        <v>erwachsen</v>
      </c>
      <c r="J304" t="str">
        <f>VLOOKUP(Personen[[#This Row],[Alter]],Altergruppe!$A$1:$C$7,3,TRUE)</f>
        <v>Erwachsene/r</v>
      </c>
      <c r="K304" s="1" t="str">
        <f>LOWER(Personen[[#This Row],[email]])</f>
        <v>elena.myrilla@yopmail.com</v>
      </c>
      <c r="L304" s="1" t="str">
        <f>SUBSTITUTE(Personen[[#This Row],[email klein]],"yopmail.com","am-gym.at")</f>
        <v>elena.myrilla@am-gym.at</v>
      </c>
      <c r="M304" s="1" t="str">
        <f>REPLACE(Personen[[#This Row],[email klein]],LEN(K304)-11,12,"@am-gym.at")</f>
        <v>elena.myrilla@am-gym.at</v>
      </c>
    </row>
    <row r="305" spans="1:13" x14ac:dyDescent="0.3">
      <c r="A305">
        <v>1303</v>
      </c>
      <c r="B305" s="1" t="s">
        <v>820</v>
      </c>
      <c r="C305" s="1" t="s">
        <v>821</v>
      </c>
      <c r="D305" s="1" t="s">
        <v>822</v>
      </c>
      <c r="E305">
        <v>6</v>
      </c>
      <c r="F305" s="2">
        <v>0</v>
      </c>
      <c r="G305">
        <v>2</v>
      </c>
      <c r="H305" t="str">
        <f>IF(Personen[[#This Row],[Geschlecht_orig]]=0,"nb",IF(G305=1,"m","w"))</f>
        <v>w</v>
      </c>
      <c r="I305" t="str">
        <f t="shared" si="4"/>
        <v>unmündig</v>
      </c>
      <c r="J305" t="str">
        <f>VLOOKUP(Personen[[#This Row],[Alter]],Altergruppe!$A$1:$C$7,3,TRUE)</f>
        <v>Kleinkind</v>
      </c>
      <c r="K305" s="1" t="str">
        <f>LOWER(Personen[[#This Row],[email]])</f>
        <v>genevra.jaylene@yopmail.com</v>
      </c>
      <c r="L305" s="1" t="str">
        <f>SUBSTITUTE(Personen[[#This Row],[email klein]],"yopmail.com","am-gym.at")</f>
        <v>genevra.jaylene@am-gym.at</v>
      </c>
      <c r="M305" s="1" t="str">
        <f>REPLACE(Personen[[#This Row],[email klein]],LEN(K305)-11,12,"@am-gym.at")</f>
        <v>genevra.jaylene@am-gym.at</v>
      </c>
    </row>
    <row r="306" spans="1:13" x14ac:dyDescent="0.3">
      <c r="A306">
        <v>1304</v>
      </c>
      <c r="B306" s="1" t="s">
        <v>823</v>
      </c>
      <c r="C306" s="1" t="s">
        <v>824</v>
      </c>
      <c r="D306" s="1" t="s">
        <v>825</v>
      </c>
      <c r="E306">
        <v>68</v>
      </c>
      <c r="F306" s="2">
        <v>4007.27</v>
      </c>
      <c r="G306">
        <v>1</v>
      </c>
      <c r="H306" t="str">
        <f>IF(Personen[[#This Row],[Geschlecht_orig]]=0,"nb",IF(G306=1,"m","w"))</f>
        <v>m</v>
      </c>
      <c r="I306" t="str">
        <f t="shared" si="4"/>
        <v>erwachsen</v>
      </c>
      <c r="J306" t="str">
        <f>VLOOKUP(Personen[[#This Row],[Alter]],Altergruppe!$A$1:$C$7,3,TRUE)</f>
        <v>Pensionist/in</v>
      </c>
      <c r="K306" s="1" t="str">
        <f>LOWER(Personen[[#This Row],[email]])</f>
        <v>phedra.yorick@yopmail.com</v>
      </c>
      <c r="L306" s="1" t="str">
        <f>SUBSTITUTE(Personen[[#This Row],[email klein]],"yopmail.com","am-gym.at")</f>
        <v>phedra.yorick@am-gym.at</v>
      </c>
      <c r="M306" s="1" t="str">
        <f>REPLACE(Personen[[#This Row],[email klein]],LEN(K306)-11,12,"@am-gym.at")</f>
        <v>phedra.yorick@am-gym.at</v>
      </c>
    </row>
    <row r="307" spans="1:13" x14ac:dyDescent="0.3">
      <c r="A307">
        <v>1305</v>
      </c>
      <c r="B307" s="1" t="s">
        <v>826</v>
      </c>
      <c r="C307" s="1" t="s">
        <v>827</v>
      </c>
      <c r="D307" s="1" t="s">
        <v>828</v>
      </c>
      <c r="E307">
        <v>33</v>
      </c>
      <c r="F307" s="2">
        <v>6374.36</v>
      </c>
      <c r="G307">
        <v>1</v>
      </c>
      <c r="H307" t="str">
        <f>IF(Personen[[#This Row],[Geschlecht_orig]]=0,"nb",IF(G307=1,"m","w"))</f>
        <v>m</v>
      </c>
      <c r="I307" t="str">
        <f t="shared" si="4"/>
        <v>erwachsen</v>
      </c>
      <c r="J307" t="str">
        <f>VLOOKUP(Personen[[#This Row],[Alter]],Altergruppe!$A$1:$C$7,3,TRUE)</f>
        <v>Erwachsene/r</v>
      </c>
      <c r="K307" s="1" t="str">
        <f>LOWER(Personen[[#This Row],[email]])</f>
        <v>carree.elisha@yopmail.com</v>
      </c>
      <c r="L307" s="1" t="str">
        <f>SUBSTITUTE(Personen[[#This Row],[email klein]],"yopmail.com","am-gym.at")</f>
        <v>carree.elisha@am-gym.at</v>
      </c>
      <c r="M307" s="1" t="str">
        <f>REPLACE(Personen[[#This Row],[email klein]],LEN(K307)-11,12,"@am-gym.at")</f>
        <v>carree.elisha@am-gym.at</v>
      </c>
    </row>
    <row r="308" spans="1:13" x14ac:dyDescent="0.3">
      <c r="A308">
        <v>1306</v>
      </c>
      <c r="B308" s="1" t="s">
        <v>829</v>
      </c>
      <c r="C308" s="1" t="s">
        <v>830</v>
      </c>
      <c r="D308" s="1" t="s">
        <v>831</v>
      </c>
      <c r="E308">
        <v>38</v>
      </c>
      <c r="F308" s="2">
        <v>1563.23</v>
      </c>
      <c r="G308">
        <v>1</v>
      </c>
      <c r="H308" t="str">
        <f>IF(Personen[[#This Row],[Geschlecht_orig]]=0,"nb",IF(G308=1,"m","w"))</f>
        <v>m</v>
      </c>
      <c r="I308" t="str">
        <f t="shared" si="4"/>
        <v>erwachsen</v>
      </c>
      <c r="J308" t="str">
        <f>VLOOKUP(Personen[[#This Row],[Alter]],Altergruppe!$A$1:$C$7,3,TRUE)</f>
        <v>Erwachsene/r</v>
      </c>
      <c r="K308" s="1" t="str">
        <f>LOWER(Personen[[#This Row],[email]])</f>
        <v>morganica.zrike@yopmail.com</v>
      </c>
      <c r="L308" s="1" t="str">
        <f>SUBSTITUTE(Personen[[#This Row],[email klein]],"yopmail.com","am-gym.at")</f>
        <v>morganica.zrike@am-gym.at</v>
      </c>
      <c r="M308" s="1" t="str">
        <f>REPLACE(Personen[[#This Row],[email klein]],LEN(K308)-11,12,"@am-gym.at")</f>
        <v>morganica.zrike@am-gym.at</v>
      </c>
    </row>
    <row r="309" spans="1:13" x14ac:dyDescent="0.3">
      <c r="A309">
        <v>1307</v>
      </c>
      <c r="B309" s="1" t="s">
        <v>276</v>
      </c>
      <c r="C309" s="1" t="s">
        <v>832</v>
      </c>
      <c r="D309" s="1" t="s">
        <v>833</v>
      </c>
      <c r="E309">
        <v>99</v>
      </c>
      <c r="F309" s="2">
        <v>947.62</v>
      </c>
      <c r="G309">
        <v>0</v>
      </c>
      <c r="H309" t="str">
        <f>IF(Personen[[#This Row],[Geschlecht_orig]]=0,"nb",IF(G309=1,"m","w"))</f>
        <v>nb</v>
      </c>
      <c r="I309" t="str">
        <f t="shared" si="4"/>
        <v>erwachsen</v>
      </c>
      <c r="J309" t="str">
        <f>VLOOKUP(Personen[[#This Row],[Alter]],Altergruppe!$A$1:$C$7,3,TRUE)</f>
        <v>Pensionist/in</v>
      </c>
      <c r="K309" s="1" t="str">
        <f>LOWER(Personen[[#This Row],[email]])</f>
        <v>kirstin.hilbert@yopmail.com</v>
      </c>
      <c r="L309" s="1" t="str">
        <f>SUBSTITUTE(Personen[[#This Row],[email klein]],"yopmail.com","am-gym.at")</f>
        <v>kirstin.hilbert@am-gym.at</v>
      </c>
      <c r="M309" s="1" t="str">
        <f>REPLACE(Personen[[#This Row],[email klein]],LEN(K309)-11,12,"@am-gym.at")</f>
        <v>kirstin.hilbert@am-gym.at</v>
      </c>
    </row>
    <row r="310" spans="1:13" x14ac:dyDescent="0.3">
      <c r="A310">
        <v>1308</v>
      </c>
      <c r="B310" s="1" t="s">
        <v>804</v>
      </c>
      <c r="C310" s="1" t="s">
        <v>834</v>
      </c>
      <c r="D310" s="1" t="s">
        <v>835</v>
      </c>
      <c r="E310">
        <v>23</v>
      </c>
      <c r="F310" s="2">
        <v>8235.39</v>
      </c>
      <c r="G310">
        <v>1</v>
      </c>
      <c r="H310" t="str">
        <f>IF(Personen[[#This Row],[Geschlecht_orig]]=0,"nb",IF(G310=1,"m","w"))</f>
        <v>m</v>
      </c>
      <c r="I310" t="str">
        <f t="shared" si="4"/>
        <v>erwachsen</v>
      </c>
      <c r="J310" t="str">
        <f>VLOOKUP(Personen[[#This Row],[Alter]],Altergruppe!$A$1:$C$7,3,TRUE)</f>
        <v>Erwachsene/r</v>
      </c>
      <c r="K310" s="1" t="str">
        <f>LOWER(Personen[[#This Row],[email]])</f>
        <v>roz.bennie@yopmail.com</v>
      </c>
      <c r="L310" s="1" t="str">
        <f>SUBSTITUTE(Personen[[#This Row],[email klein]],"yopmail.com","am-gym.at")</f>
        <v>roz.bennie@am-gym.at</v>
      </c>
      <c r="M310" s="1" t="str">
        <f>REPLACE(Personen[[#This Row],[email klein]],LEN(K310)-11,12,"@am-gym.at")</f>
        <v>roz.bennie@am-gym.at</v>
      </c>
    </row>
    <row r="311" spans="1:13" x14ac:dyDescent="0.3">
      <c r="A311">
        <v>1309</v>
      </c>
      <c r="B311" s="1" t="s">
        <v>836</v>
      </c>
      <c r="C311" s="1" t="s">
        <v>837</v>
      </c>
      <c r="D311" s="1" t="s">
        <v>838</v>
      </c>
      <c r="E311">
        <v>62</v>
      </c>
      <c r="F311" s="2">
        <v>5532.97</v>
      </c>
      <c r="G311">
        <v>1</v>
      </c>
      <c r="H311" t="str">
        <f>IF(Personen[[#This Row],[Geschlecht_orig]]=0,"nb",IF(G311=1,"m","w"))</f>
        <v>m</v>
      </c>
      <c r="I311" t="str">
        <f t="shared" si="4"/>
        <v>erwachsen</v>
      </c>
      <c r="J311" t="str">
        <f>VLOOKUP(Personen[[#This Row],[Alter]],Altergruppe!$A$1:$C$7,3,TRUE)</f>
        <v>Erwachsene/r</v>
      </c>
      <c r="K311" s="1" t="str">
        <f>LOWER(Personen[[#This Row],[email]])</f>
        <v>wanda.donoghue@yopmail.com</v>
      </c>
      <c r="L311" s="1" t="str">
        <f>SUBSTITUTE(Personen[[#This Row],[email klein]],"yopmail.com","am-gym.at")</f>
        <v>wanda.donoghue@am-gym.at</v>
      </c>
      <c r="M311" s="1" t="str">
        <f>REPLACE(Personen[[#This Row],[email klein]],LEN(K311)-11,12,"@am-gym.at")</f>
        <v>wanda.donoghue@am-gym.at</v>
      </c>
    </row>
    <row r="312" spans="1:13" x14ac:dyDescent="0.3">
      <c r="A312">
        <v>1310</v>
      </c>
      <c r="B312" s="1" t="s">
        <v>94</v>
      </c>
      <c r="C312" s="1" t="s">
        <v>839</v>
      </c>
      <c r="D312" s="1" t="s">
        <v>840</v>
      </c>
      <c r="E312">
        <v>2</v>
      </c>
      <c r="F312" s="2">
        <v>0</v>
      </c>
      <c r="G312">
        <v>2</v>
      </c>
      <c r="H312" t="str">
        <f>IF(Personen[[#This Row],[Geschlecht_orig]]=0,"nb",IF(G312=1,"m","w"))</f>
        <v>w</v>
      </c>
      <c r="I312" t="str">
        <f t="shared" si="4"/>
        <v>unmündig</v>
      </c>
      <c r="J312" t="str">
        <f>VLOOKUP(Personen[[#This Row],[Alter]],Altergruppe!$A$1:$C$7,3,TRUE)</f>
        <v>Baby</v>
      </c>
      <c r="K312" s="1" t="str">
        <f>LOWER(Personen[[#This Row],[email]])</f>
        <v>audrie.othilia@yopmail.com</v>
      </c>
      <c r="L312" s="1" t="str">
        <f>SUBSTITUTE(Personen[[#This Row],[email klein]],"yopmail.com","am-gym.at")</f>
        <v>audrie.othilia@am-gym.at</v>
      </c>
      <c r="M312" s="1" t="str">
        <f>REPLACE(Personen[[#This Row],[email klein]],LEN(K312)-11,12,"@am-gym.at")</f>
        <v>audrie.othilia@am-gym.at</v>
      </c>
    </row>
    <row r="313" spans="1:13" x14ac:dyDescent="0.3">
      <c r="A313">
        <v>1311</v>
      </c>
      <c r="B313" s="1" t="s">
        <v>473</v>
      </c>
      <c r="C313" s="1" t="s">
        <v>378</v>
      </c>
      <c r="D313" s="1" t="s">
        <v>841</v>
      </c>
      <c r="E313">
        <v>73</v>
      </c>
      <c r="F313" s="2">
        <v>856.16</v>
      </c>
      <c r="G313">
        <v>1</v>
      </c>
      <c r="H313" t="str">
        <f>IF(Personen[[#This Row],[Geschlecht_orig]]=0,"nb",IF(G313=1,"m","w"))</f>
        <v>m</v>
      </c>
      <c r="I313" t="str">
        <f t="shared" si="4"/>
        <v>erwachsen</v>
      </c>
      <c r="J313" t="str">
        <f>VLOOKUP(Personen[[#This Row],[Alter]],Altergruppe!$A$1:$C$7,3,TRUE)</f>
        <v>Pensionist/in</v>
      </c>
      <c r="K313" s="1" t="str">
        <f>LOWER(Personen[[#This Row],[email]])</f>
        <v>eve.mehalek@yopmail.com</v>
      </c>
      <c r="L313" s="1" t="str">
        <f>SUBSTITUTE(Personen[[#This Row],[email klein]],"yopmail.com","am-gym.at")</f>
        <v>eve.mehalek@am-gym.at</v>
      </c>
      <c r="M313" s="1" t="str">
        <f>REPLACE(Personen[[#This Row],[email klein]],LEN(K313)-11,12,"@am-gym.at")</f>
        <v>eve.mehalek@am-gym.at</v>
      </c>
    </row>
    <row r="314" spans="1:13" x14ac:dyDescent="0.3">
      <c r="A314">
        <v>1312</v>
      </c>
      <c r="B314" s="1" t="s">
        <v>761</v>
      </c>
      <c r="C314" s="1" t="s">
        <v>842</v>
      </c>
      <c r="D314" s="1" t="s">
        <v>843</v>
      </c>
      <c r="E314">
        <v>93</v>
      </c>
      <c r="F314" s="2">
        <v>8720.59</v>
      </c>
      <c r="G314">
        <v>1</v>
      </c>
      <c r="H314" t="str">
        <f>IF(Personen[[#This Row],[Geschlecht_orig]]=0,"nb",IF(G314=1,"m","w"))</f>
        <v>m</v>
      </c>
      <c r="I314" t="str">
        <f t="shared" si="4"/>
        <v>erwachsen</v>
      </c>
      <c r="J314" t="str">
        <f>VLOOKUP(Personen[[#This Row],[Alter]],Altergruppe!$A$1:$C$7,3,TRUE)</f>
        <v>Pensionist/in</v>
      </c>
      <c r="K314" s="1" t="str">
        <f>LOWER(Personen[[#This Row],[email]])</f>
        <v>hyacinthe.merna@yopmail.com</v>
      </c>
      <c r="L314" s="1" t="str">
        <f>SUBSTITUTE(Personen[[#This Row],[email klein]],"yopmail.com","am-gym.at")</f>
        <v>hyacinthe.merna@am-gym.at</v>
      </c>
      <c r="M314" s="1" t="str">
        <f>REPLACE(Personen[[#This Row],[email klein]],LEN(K314)-11,12,"@am-gym.at")</f>
        <v>hyacinthe.merna@am-gym.at</v>
      </c>
    </row>
    <row r="315" spans="1:13" x14ac:dyDescent="0.3">
      <c r="A315">
        <v>1313</v>
      </c>
      <c r="B315" s="1" t="s">
        <v>844</v>
      </c>
      <c r="C315" s="1" t="s">
        <v>688</v>
      </c>
      <c r="D315" s="1" t="s">
        <v>845</v>
      </c>
      <c r="E315">
        <v>46</v>
      </c>
      <c r="F315" s="2">
        <v>9181.69</v>
      </c>
      <c r="G315">
        <v>0</v>
      </c>
      <c r="H315" t="str">
        <f>IF(Personen[[#This Row],[Geschlecht_orig]]=0,"nb",IF(G315=1,"m","w"))</f>
        <v>nb</v>
      </c>
      <c r="I315" t="str">
        <f t="shared" si="4"/>
        <v>erwachsen</v>
      </c>
      <c r="J315" t="str">
        <f>VLOOKUP(Personen[[#This Row],[Alter]],Altergruppe!$A$1:$C$7,3,TRUE)</f>
        <v>Erwachsene/r</v>
      </c>
      <c r="K315" s="1" t="str">
        <f>LOWER(Personen[[#This Row],[email]])</f>
        <v>lily.fax@yopmail.com</v>
      </c>
      <c r="L315" s="1" t="str">
        <f>SUBSTITUTE(Personen[[#This Row],[email klein]],"yopmail.com","am-gym.at")</f>
        <v>lily.fax@am-gym.at</v>
      </c>
      <c r="M315" s="1" t="str">
        <f>REPLACE(Personen[[#This Row],[email klein]],LEN(K315)-11,12,"@am-gym.at")</f>
        <v>lily.fax@am-gym.at</v>
      </c>
    </row>
    <row r="316" spans="1:13" x14ac:dyDescent="0.3">
      <c r="A316">
        <v>1314</v>
      </c>
      <c r="B316" s="1" t="s">
        <v>754</v>
      </c>
      <c r="C316" s="1" t="s">
        <v>846</v>
      </c>
      <c r="D316" s="1" t="s">
        <v>847</v>
      </c>
      <c r="E316">
        <v>43</v>
      </c>
      <c r="F316" s="2">
        <v>9901.56</v>
      </c>
      <c r="G316">
        <v>1</v>
      </c>
      <c r="H316" t="str">
        <f>IF(Personen[[#This Row],[Geschlecht_orig]]=0,"nb",IF(G316=1,"m","w"))</f>
        <v>m</v>
      </c>
      <c r="I316" t="str">
        <f t="shared" si="4"/>
        <v>erwachsen</v>
      </c>
      <c r="J316" t="str">
        <f>VLOOKUP(Personen[[#This Row],[Alter]],Altergruppe!$A$1:$C$7,3,TRUE)</f>
        <v>Erwachsene/r</v>
      </c>
      <c r="K316" s="1" t="str">
        <f>LOWER(Personen[[#This Row],[email]])</f>
        <v>loree.morrill@yopmail.com</v>
      </c>
      <c r="L316" s="1" t="str">
        <f>SUBSTITUTE(Personen[[#This Row],[email klein]],"yopmail.com","am-gym.at")</f>
        <v>loree.morrill@am-gym.at</v>
      </c>
      <c r="M316" s="1" t="str">
        <f>REPLACE(Personen[[#This Row],[email klein]],LEN(K316)-11,12,"@am-gym.at")</f>
        <v>loree.morrill@am-gym.at</v>
      </c>
    </row>
    <row r="317" spans="1:13" x14ac:dyDescent="0.3">
      <c r="A317">
        <v>1315</v>
      </c>
      <c r="B317" s="1" t="s">
        <v>848</v>
      </c>
      <c r="C317" s="1" t="s">
        <v>849</v>
      </c>
      <c r="D317" s="1" t="s">
        <v>850</v>
      </c>
      <c r="E317">
        <v>11</v>
      </c>
      <c r="F317" s="2">
        <v>0</v>
      </c>
      <c r="G317">
        <v>2</v>
      </c>
      <c r="H317" t="str">
        <f>IF(Personen[[#This Row],[Geschlecht_orig]]=0,"nb",IF(G317=1,"m","w"))</f>
        <v>w</v>
      </c>
      <c r="I317" t="str">
        <f t="shared" si="4"/>
        <v>unmündig</v>
      </c>
      <c r="J317" t="str">
        <f>VLOOKUP(Personen[[#This Row],[Alter]],Altergruppe!$A$1:$C$7,3,TRUE)</f>
        <v>Kind</v>
      </c>
      <c r="K317" s="1" t="str">
        <f>LOWER(Personen[[#This Row],[email]])</f>
        <v>tarra.vacuva@yopmail.com</v>
      </c>
      <c r="L317" s="1" t="str">
        <f>SUBSTITUTE(Personen[[#This Row],[email klein]],"yopmail.com","am-gym.at")</f>
        <v>tarra.vacuva@am-gym.at</v>
      </c>
      <c r="M317" s="1" t="str">
        <f>REPLACE(Personen[[#This Row],[email klein]],LEN(K317)-11,12,"@am-gym.at")</f>
        <v>tarra.vacuva@am-gym.at</v>
      </c>
    </row>
    <row r="318" spans="1:13" x14ac:dyDescent="0.3">
      <c r="A318">
        <v>1316</v>
      </c>
      <c r="B318" s="1" t="s">
        <v>851</v>
      </c>
      <c r="C318" s="1" t="s">
        <v>852</v>
      </c>
      <c r="D318" s="1" t="s">
        <v>853</v>
      </c>
      <c r="E318">
        <v>73</v>
      </c>
      <c r="F318" s="2">
        <v>6280.56</v>
      </c>
      <c r="G318">
        <v>0</v>
      </c>
      <c r="H318" t="str">
        <f>IF(Personen[[#This Row],[Geschlecht_orig]]=0,"nb",IF(G318=1,"m","w"))</f>
        <v>nb</v>
      </c>
      <c r="I318" t="str">
        <f t="shared" si="4"/>
        <v>erwachsen</v>
      </c>
      <c r="J318" t="str">
        <f>VLOOKUP(Personen[[#This Row],[Alter]],Altergruppe!$A$1:$C$7,3,TRUE)</f>
        <v>Pensionist/in</v>
      </c>
      <c r="K318" s="1" t="str">
        <f>LOWER(Personen[[#This Row],[email]])</f>
        <v>alisha.devlen@yopmail.com</v>
      </c>
      <c r="L318" s="1" t="str">
        <f>SUBSTITUTE(Personen[[#This Row],[email klein]],"yopmail.com","am-gym.at")</f>
        <v>alisha.devlen@am-gym.at</v>
      </c>
      <c r="M318" s="1" t="str">
        <f>REPLACE(Personen[[#This Row],[email klein]],LEN(K318)-11,12,"@am-gym.at")</f>
        <v>alisha.devlen@am-gym.at</v>
      </c>
    </row>
    <row r="319" spans="1:13" x14ac:dyDescent="0.3">
      <c r="A319">
        <v>1317</v>
      </c>
      <c r="B319" s="1" t="s">
        <v>278</v>
      </c>
      <c r="C319" s="1" t="s">
        <v>854</v>
      </c>
      <c r="D319" s="1" t="s">
        <v>855</v>
      </c>
      <c r="E319">
        <v>80</v>
      </c>
      <c r="F319" s="2">
        <v>612.51</v>
      </c>
      <c r="G319">
        <v>1</v>
      </c>
      <c r="H319" t="str">
        <f>IF(Personen[[#This Row],[Geschlecht_orig]]=0,"nb",IF(G319=1,"m","w"))</f>
        <v>m</v>
      </c>
      <c r="I319" t="str">
        <f t="shared" si="4"/>
        <v>erwachsen</v>
      </c>
      <c r="J319" t="str">
        <f>VLOOKUP(Personen[[#This Row],[Alter]],Altergruppe!$A$1:$C$7,3,TRUE)</f>
        <v>Pensionist/in</v>
      </c>
      <c r="K319" s="1" t="str">
        <f>LOWER(Personen[[#This Row],[email]])</f>
        <v>jaclyn.obed@yopmail.com</v>
      </c>
      <c r="L319" s="1" t="str">
        <f>SUBSTITUTE(Personen[[#This Row],[email klein]],"yopmail.com","am-gym.at")</f>
        <v>jaclyn.obed@am-gym.at</v>
      </c>
      <c r="M319" s="1" t="str">
        <f>REPLACE(Personen[[#This Row],[email klein]],LEN(K319)-11,12,"@am-gym.at")</f>
        <v>jaclyn.obed@am-gym.at</v>
      </c>
    </row>
    <row r="320" spans="1:13" x14ac:dyDescent="0.3">
      <c r="A320">
        <v>1318</v>
      </c>
      <c r="B320" s="1" t="s">
        <v>856</v>
      </c>
      <c r="C320" s="1" t="s">
        <v>149</v>
      </c>
      <c r="D320" s="1" t="s">
        <v>857</v>
      </c>
      <c r="E320">
        <v>50</v>
      </c>
      <c r="F320" s="2">
        <v>472.69</v>
      </c>
      <c r="G320">
        <v>1</v>
      </c>
      <c r="H320" t="str">
        <f>IF(Personen[[#This Row],[Geschlecht_orig]]=0,"nb",IF(G320=1,"m","w"))</f>
        <v>m</v>
      </c>
      <c r="I320" t="str">
        <f t="shared" si="4"/>
        <v>erwachsen</v>
      </c>
      <c r="J320" t="str">
        <f>VLOOKUP(Personen[[#This Row],[Alter]],Altergruppe!$A$1:$C$7,3,TRUE)</f>
        <v>Erwachsene/r</v>
      </c>
      <c r="K320" s="1" t="str">
        <f>LOWER(Personen[[#This Row],[email]])</f>
        <v>harmonia.keily@yopmail.com</v>
      </c>
      <c r="L320" s="1" t="str">
        <f>SUBSTITUTE(Personen[[#This Row],[email klein]],"yopmail.com","am-gym.at")</f>
        <v>harmonia.keily@am-gym.at</v>
      </c>
      <c r="M320" s="1" t="str">
        <f>REPLACE(Personen[[#This Row],[email klein]],LEN(K320)-11,12,"@am-gym.at")</f>
        <v>harmonia.keily@am-gym.at</v>
      </c>
    </row>
    <row r="321" spans="1:13" x14ac:dyDescent="0.3">
      <c r="A321">
        <v>1319</v>
      </c>
      <c r="B321" s="1" t="s">
        <v>420</v>
      </c>
      <c r="C321" s="1" t="s">
        <v>858</v>
      </c>
      <c r="D321" s="1" t="s">
        <v>859</v>
      </c>
      <c r="E321">
        <v>50</v>
      </c>
      <c r="F321" s="2">
        <v>7982.55</v>
      </c>
      <c r="G321">
        <v>1</v>
      </c>
      <c r="H321" t="str">
        <f>IF(Personen[[#This Row],[Geschlecht_orig]]=0,"nb",IF(G321=1,"m","w"))</f>
        <v>m</v>
      </c>
      <c r="I321" t="str">
        <f t="shared" si="4"/>
        <v>erwachsen</v>
      </c>
      <c r="J321" t="str">
        <f>VLOOKUP(Personen[[#This Row],[Alter]],Altergruppe!$A$1:$C$7,3,TRUE)</f>
        <v>Erwachsene/r</v>
      </c>
      <c r="K321" s="1" t="str">
        <f>LOWER(Personen[[#This Row],[email]])</f>
        <v>shandie.norvol@yopmail.com</v>
      </c>
      <c r="L321" s="1" t="str">
        <f>SUBSTITUTE(Personen[[#This Row],[email klein]],"yopmail.com","am-gym.at")</f>
        <v>shandie.norvol@am-gym.at</v>
      </c>
      <c r="M321" s="1" t="str">
        <f>REPLACE(Personen[[#This Row],[email klein]],LEN(K321)-11,12,"@am-gym.at")</f>
        <v>shandie.norvol@am-gym.at</v>
      </c>
    </row>
    <row r="322" spans="1:13" x14ac:dyDescent="0.3">
      <c r="A322">
        <v>1320</v>
      </c>
      <c r="B322" s="1" t="s">
        <v>860</v>
      </c>
      <c r="C322" s="1" t="s">
        <v>861</v>
      </c>
      <c r="D322" s="1" t="s">
        <v>862</v>
      </c>
      <c r="E322">
        <v>38</v>
      </c>
      <c r="F322" s="2">
        <v>5365.95</v>
      </c>
      <c r="G322">
        <v>2</v>
      </c>
      <c r="H322" t="str">
        <f>IF(Personen[[#This Row],[Geschlecht_orig]]=0,"nb",IF(G322=1,"m","w"))</f>
        <v>w</v>
      </c>
      <c r="I322" t="str">
        <f t="shared" ref="I322:I385" si="5">IF(E322&lt;14,"unmündig",IF(E322&lt;18,"minderjährig","erwachsen"))</f>
        <v>erwachsen</v>
      </c>
      <c r="J322" t="str">
        <f>VLOOKUP(Personen[[#This Row],[Alter]],Altergruppe!$A$1:$C$7,3,TRUE)</f>
        <v>Erwachsene/r</v>
      </c>
      <c r="K322" s="1" t="str">
        <f>LOWER(Personen[[#This Row],[email]])</f>
        <v>fawne.talia@yopmail.com</v>
      </c>
      <c r="L322" s="1" t="str">
        <f>SUBSTITUTE(Personen[[#This Row],[email klein]],"yopmail.com","am-gym.at")</f>
        <v>fawne.talia@am-gym.at</v>
      </c>
      <c r="M322" s="1" t="str">
        <f>REPLACE(Personen[[#This Row],[email klein]],LEN(K322)-11,12,"@am-gym.at")</f>
        <v>fawne.talia@am-gym.at</v>
      </c>
    </row>
    <row r="323" spans="1:13" x14ac:dyDescent="0.3">
      <c r="A323">
        <v>1321</v>
      </c>
      <c r="B323" s="1" t="s">
        <v>435</v>
      </c>
      <c r="C323" s="1" t="s">
        <v>863</v>
      </c>
      <c r="D323" s="1" t="s">
        <v>864</v>
      </c>
      <c r="E323">
        <v>6</v>
      </c>
      <c r="F323" s="2">
        <v>0</v>
      </c>
      <c r="G323">
        <v>0</v>
      </c>
      <c r="H323" t="str">
        <f>IF(Personen[[#This Row],[Geschlecht_orig]]=0,"nb",IF(G323=1,"m","w"))</f>
        <v>nb</v>
      </c>
      <c r="I323" t="str">
        <f t="shared" si="5"/>
        <v>unmündig</v>
      </c>
      <c r="J323" t="str">
        <f>VLOOKUP(Personen[[#This Row],[Alter]],Altergruppe!$A$1:$C$7,3,TRUE)</f>
        <v>Kleinkind</v>
      </c>
      <c r="K323" s="1" t="str">
        <f>LOWER(Personen[[#This Row],[email]])</f>
        <v>karolina.colp@yopmail.com</v>
      </c>
      <c r="L323" s="1" t="str">
        <f>SUBSTITUTE(Personen[[#This Row],[email klein]],"yopmail.com","am-gym.at")</f>
        <v>karolina.colp@am-gym.at</v>
      </c>
      <c r="M323" s="1" t="str">
        <f>REPLACE(Personen[[#This Row],[email klein]],LEN(K323)-11,12,"@am-gym.at")</f>
        <v>karolina.colp@am-gym.at</v>
      </c>
    </row>
    <row r="324" spans="1:13" x14ac:dyDescent="0.3">
      <c r="A324">
        <v>1322</v>
      </c>
      <c r="B324" s="1" t="s">
        <v>88</v>
      </c>
      <c r="C324" s="1" t="s">
        <v>865</v>
      </c>
      <c r="D324" s="1" t="s">
        <v>866</v>
      </c>
      <c r="E324">
        <v>74</v>
      </c>
      <c r="F324" s="2">
        <v>4692.68</v>
      </c>
      <c r="G324">
        <v>1</v>
      </c>
      <c r="H324" t="str">
        <f>IF(Personen[[#This Row],[Geschlecht_orig]]=0,"nb",IF(G324=1,"m","w"))</f>
        <v>m</v>
      </c>
      <c r="I324" t="str">
        <f t="shared" si="5"/>
        <v>erwachsen</v>
      </c>
      <c r="J324" t="str">
        <f>VLOOKUP(Personen[[#This Row],[Alter]],Altergruppe!$A$1:$C$7,3,TRUE)</f>
        <v>Pensionist/in</v>
      </c>
      <c r="K324" s="1" t="str">
        <f>LOWER(Personen[[#This Row],[email]])</f>
        <v>marcelline.forrer@yopmail.com</v>
      </c>
      <c r="L324" s="1" t="str">
        <f>SUBSTITUTE(Personen[[#This Row],[email klein]],"yopmail.com","am-gym.at")</f>
        <v>marcelline.forrer@am-gym.at</v>
      </c>
      <c r="M324" s="1" t="str">
        <f>REPLACE(Personen[[#This Row],[email klein]],LEN(K324)-11,12,"@am-gym.at")</f>
        <v>marcelline.forrer@am-gym.at</v>
      </c>
    </row>
    <row r="325" spans="1:13" x14ac:dyDescent="0.3">
      <c r="A325">
        <v>1323</v>
      </c>
      <c r="B325" s="1" t="s">
        <v>148</v>
      </c>
      <c r="C325" s="1" t="s">
        <v>309</v>
      </c>
      <c r="D325" s="1" t="s">
        <v>867</v>
      </c>
      <c r="E325">
        <v>55</v>
      </c>
      <c r="F325" s="2">
        <v>6709.29</v>
      </c>
      <c r="G325">
        <v>2</v>
      </c>
      <c r="H325" t="str">
        <f>IF(Personen[[#This Row],[Geschlecht_orig]]=0,"nb",IF(G325=1,"m","w"))</f>
        <v>w</v>
      </c>
      <c r="I325" t="str">
        <f t="shared" si="5"/>
        <v>erwachsen</v>
      </c>
      <c r="J325" t="str">
        <f>VLOOKUP(Personen[[#This Row],[Alter]],Altergruppe!$A$1:$C$7,3,TRUE)</f>
        <v>Erwachsene/r</v>
      </c>
      <c r="K325" s="1" t="str">
        <f>LOWER(Personen[[#This Row],[email]])</f>
        <v>chere.argus@yopmail.com</v>
      </c>
      <c r="L325" s="1" t="str">
        <f>SUBSTITUTE(Personen[[#This Row],[email klein]],"yopmail.com","am-gym.at")</f>
        <v>chere.argus@am-gym.at</v>
      </c>
      <c r="M325" s="1" t="str">
        <f>REPLACE(Personen[[#This Row],[email klein]],LEN(K325)-11,12,"@am-gym.at")</f>
        <v>chere.argus@am-gym.at</v>
      </c>
    </row>
    <row r="326" spans="1:13" x14ac:dyDescent="0.3">
      <c r="A326">
        <v>1324</v>
      </c>
      <c r="B326" s="1" t="s">
        <v>868</v>
      </c>
      <c r="C326" s="1" t="s">
        <v>869</v>
      </c>
      <c r="D326" s="1" t="s">
        <v>870</v>
      </c>
      <c r="E326">
        <v>71</v>
      </c>
      <c r="F326" s="2">
        <v>6990.27</v>
      </c>
      <c r="G326">
        <v>2</v>
      </c>
      <c r="H326" t="str">
        <f>IF(Personen[[#This Row],[Geschlecht_orig]]=0,"nb",IF(G326=1,"m","w"))</f>
        <v>w</v>
      </c>
      <c r="I326" t="str">
        <f t="shared" si="5"/>
        <v>erwachsen</v>
      </c>
      <c r="J326" t="str">
        <f>VLOOKUP(Personen[[#This Row],[Alter]],Altergruppe!$A$1:$C$7,3,TRUE)</f>
        <v>Pensionist/in</v>
      </c>
      <c r="K326" s="1" t="str">
        <f>LOWER(Personen[[#This Row],[email]])</f>
        <v>catharine.lipson@yopmail.com</v>
      </c>
      <c r="L326" s="1" t="str">
        <f>SUBSTITUTE(Personen[[#This Row],[email klein]],"yopmail.com","am-gym.at")</f>
        <v>catharine.lipson@am-gym.at</v>
      </c>
      <c r="M326" s="1" t="str">
        <f>REPLACE(Personen[[#This Row],[email klein]],LEN(K326)-11,12,"@am-gym.at")</f>
        <v>catharine.lipson@am-gym.at</v>
      </c>
    </row>
    <row r="327" spans="1:13" x14ac:dyDescent="0.3">
      <c r="A327">
        <v>1325</v>
      </c>
      <c r="B327" s="1" t="s">
        <v>333</v>
      </c>
      <c r="C327" s="1" t="s">
        <v>846</v>
      </c>
      <c r="D327" s="1" t="s">
        <v>871</v>
      </c>
      <c r="E327">
        <v>12</v>
      </c>
      <c r="F327" s="2">
        <v>0</v>
      </c>
      <c r="G327">
        <v>1</v>
      </c>
      <c r="H327" t="str">
        <f>IF(Personen[[#This Row],[Geschlecht_orig]]=0,"nb",IF(G327=1,"m","w"))</f>
        <v>m</v>
      </c>
      <c r="I327" t="str">
        <f t="shared" si="5"/>
        <v>unmündig</v>
      </c>
      <c r="J327" t="str">
        <f>VLOOKUP(Personen[[#This Row],[Alter]],Altergruppe!$A$1:$C$7,3,TRUE)</f>
        <v>Kind</v>
      </c>
      <c r="K327" s="1" t="str">
        <f>LOWER(Personen[[#This Row],[email]])</f>
        <v>nerta.morrill@yopmail.com</v>
      </c>
      <c r="L327" s="1" t="str">
        <f>SUBSTITUTE(Personen[[#This Row],[email klein]],"yopmail.com","am-gym.at")</f>
        <v>nerta.morrill@am-gym.at</v>
      </c>
      <c r="M327" s="1" t="str">
        <f>REPLACE(Personen[[#This Row],[email klein]],LEN(K327)-11,12,"@am-gym.at")</f>
        <v>nerta.morrill@am-gym.at</v>
      </c>
    </row>
    <row r="328" spans="1:13" x14ac:dyDescent="0.3">
      <c r="A328">
        <v>1326</v>
      </c>
      <c r="B328" s="1" t="s">
        <v>872</v>
      </c>
      <c r="C328" s="1" t="s">
        <v>873</v>
      </c>
      <c r="D328" s="1" t="s">
        <v>874</v>
      </c>
      <c r="E328">
        <v>52</v>
      </c>
      <c r="F328" s="2">
        <v>334.38</v>
      </c>
      <c r="G328">
        <v>0</v>
      </c>
      <c r="H328" t="str">
        <f>IF(Personen[[#This Row],[Geschlecht_orig]]=0,"nb",IF(G328=1,"m","w"))</f>
        <v>nb</v>
      </c>
      <c r="I328" t="str">
        <f t="shared" si="5"/>
        <v>erwachsen</v>
      </c>
      <c r="J328" t="str">
        <f>VLOOKUP(Personen[[#This Row],[Alter]],Altergruppe!$A$1:$C$7,3,TRUE)</f>
        <v>Erwachsene/r</v>
      </c>
      <c r="K328" s="1" t="str">
        <f>LOWER(Personen[[#This Row],[email]])</f>
        <v>evita.howlyn@yopmail.com</v>
      </c>
      <c r="L328" s="1" t="str">
        <f>SUBSTITUTE(Personen[[#This Row],[email klein]],"yopmail.com","am-gym.at")</f>
        <v>evita.howlyn@am-gym.at</v>
      </c>
      <c r="M328" s="1" t="str">
        <f>REPLACE(Personen[[#This Row],[email klein]],LEN(K328)-11,12,"@am-gym.at")</f>
        <v>evita.howlyn@am-gym.at</v>
      </c>
    </row>
    <row r="329" spans="1:13" x14ac:dyDescent="0.3">
      <c r="A329">
        <v>1327</v>
      </c>
      <c r="B329" s="1" t="s">
        <v>875</v>
      </c>
      <c r="C329" s="1" t="s">
        <v>876</v>
      </c>
      <c r="D329" s="1" t="s">
        <v>877</v>
      </c>
      <c r="E329">
        <v>82</v>
      </c>
      <c r="F329" s="2">
        <v>212.87</v>
      </c>
      <c r="G329">
        <v>2</v>
      </c>
      <c r="H329" t="str">
        <f>IF(Personen[[#This Row],[Geschlecht_orig]]=0,"nb",IF(G329=1,"m","w"))</f>
        <v>w</v>
      </c>
      <c r="I329" t="str">
        <f t="shared" si="5"/>
        <v>erwachsen</v>
      </c>
      <c r="J329" t="str">
        <f>VLOOKUP(Personen[[#This Row],[Alter]],Altergruppe!$A$1:$C$7,3,TRUE)</f>
        <v>Pensionist/in</v>
      </c>
      <c r="K329" s="1" t="str">
        <f>LOWER(Personen[[#This Row],[email]])</f>
        <v>dianemarie.tyson@yopmail.com</v>
      </c>
      <c r="L329" s="1" t="str">
        <f>SUBSTITUTE(Personen[[#This Row],[email klein]],"yopmail.com","am-gym.at")</f>
        <v>dianemarie.tyson@am-gym.at</v>
      </c>
      <c r="M329" s="1" t="str">
        <f>REPLACE(Personen[[#This Row],[email klein]],LEN(K329)-11,12,"@am-gym.at")</f>
        <v>dianemarie.tyson@am-gym.at</v>
      </c>
    </row>
    <row r="330" spans="1:13" x14ac:dyDescent="0.3">
      <c r="A330">
        <v>1328</v>
      </c>
      <c r="B330" s="1" t="s">
        <v>878</v>
      </c>
      <c r="C330" s="1" t="s">
        <v>879</v>
      </c>
      <c r="D330" s="1" t="s">
        <v>880</v>
      </c>
      <c r="E330">
        <v>30</v>
      </c>
      <c r="F330" s="2">
        <v>2209.86</v>
      </c>
      <c r="G330">
        <v>0</v>
      </c>
      <c r="H330" t="str">
        <f>IF(Personen[[#This Row],[Geschlecht_orig]]=0,"nb",IF(G330=1,"m","w"))</f>
        <v>nb</v>
      </c>
      <c r="I330" t="str">
        <f t="shared" si="5"/>
        <v>erwachsen</v>
      </c>
      <c r="J330" t="str">
        <f>VLOOKUP(Personen[[#This Row],[Alter]],Altergruppe!$A$1:$C$7,3,TRUE)</f>
        <v>Erwachsene/r</v>
      </c>
      <c r="K330" s="1" t="str">
        <f>LOWER(Personen[[#This Row],[email]])</f>
        <v>sarette.madaih@yopmail.com</v>
      </c>
      <c r="L330" s="1" t="str">
        <f>SUBSTITUTE(Personen[[#This Row],[email klein]],"yopmail.com","am-gym.at")</f>
        <v>sarette.madaih@am-gym.at</v>
      </c>
      <c r="M330" s="1" t="str">
        <f>REPLACE(Personen[[#This Row],[email klein]],LEN(K330)-11,12,"@am-gym.at")</f>
        <v>sarette.madaih@am-gym.at</v>
      </c>
    </row>
    <row r="331" spans="1:13" x14ac:dyDescent="0.3">
      <c r="A331">
        <v>1329</v>
      </c>
      <c r="B331" s="1" t="s">
        <v>881</v>
      </c>
      <c r="C331" s="1" t="s">
        <v>882</v>
      </c>
      <c r="D331" s="1" t="s">
        <v>883</v>
      </c>
      <c r="E331">
        <v>17</v>
      </c>
      <c r="F331" s="2">
        <v>0</v>
      </c>
      <c r="G331">
        <v>1</v>
      </c>
      <c r="H331" t="str">
        <f>IF(Personen[[#This Row],[Geschlecht_orig]]=0,"nb",IF(G331=1,"m","w"))</f>
        <v>m</v>
      </c>
      <c r="I331" t="str">
        <f t="shared" si="5"/>
        <v>minderjährig</v>
      </c>
      <c r="J331" t="str">
        <f>VLOOKUP(Personen[[#This Row],[Alter]],Altergruppe!$A$1:$C$7,3,TRUE)</f>
        <v>Jugendliche/r</v>
      </c>
      <c r="K331" s="1" t="str">
        <f>LOWER(Personen[[#This Row],[email]])</f>
        <v>randa.florina@yopmail.com</v>
      </c>
      <c r="L331" s="1" t="str">
        <f>SUBSTITUTE(Personen[[#This Row],[email klein]],"yopmail.com","am-gym.at")</f>
        <v>randa.florina@am-gym.at</v>
      </c>
      <c r="M331" s="1" t="str">
        <f>REPLACE(Personen[[#This Row],[email klein]],LEN(K331)-11,12,"@am-gym.at")</f>
        <v>randa.florina@am-gym.at</v>
      </c>
    </row>
    <row r="332" spans="1:13" x14ac:dyDescent="0.3">
      <c r="A332">
        <v>1330</v>
      </c>
      <c r="B332" s="1" t="s">
        <v>884</v>
      </c>
      <c r="C332" s="1" t="s">
        <v>885</v>
      </c>
      <c r="D332" s="1" t="s">
        <v>886</v>
      </c>
      <c r="E332">
        <v>9</v>
      </c>
      <c r="F332" s="2">
        <v>0</v>
      </c>
      <c r="G332">
        <v>1</v>
      </c>
      <c r="H332" t="str">
        <f>IF(Personen[[#This Row],[Geschlecht_orig]]=0,"nb",IF(G332=1,"m","w"))</f>
        <v>m</v>
      </c>
      <c r="I332" t="str">
        <f t="shared" si="5"/>
        <v>unmündig</v>
      </c>
      <c r="J332" t="str">
        <f>VLOOKUP(Personen[[#This Row],[Alter]],Altergruppe!$A$1:$C$7,3,TRUE)</f>
        <v>Kind</v>
      </c>
      <c r="K332" s="1" t="str">
        <f>LOWER(Personen[[#This Row],[email]])</f>
        <v>leona.barbey@yopmail.com</v>
      </c>
      <c r="L332" s="1" t="str">
        <f>SUBSTITUTE(Personen[[#This Row],[email klein]],"yopmail.com","am-gym.at")</f>
        <v>leona.barbey@am-gym.at</v>
      </c>
      <c r="M332" s="1" t="str">
        <f>REPLACE(Personen[[#This Row],[email klein]],LEN(K332)-11,12,"@am-gym.at")</f>
        <v>leona.barbey@am-gym.at</v>
      </c>
    </row>
    <row r="333" spans="1:13" x14ac:dyDescent="0.3">
      <c r="A333">
        <v>1331</v>
      </c>
      <c r="B333" s="1" t="s">
        <v>887</v>
      </c>
      <c r="C333" s="1" t="s">
        <v>888</v>
      </c>
      <c r="D333" s="1" t="s">
        <v>889</v>
      </c>
      <c r="E333">
        <v>79</v>
      </c>
      <c r="F333" s="2">
        <v>6700.49</v>
      </c>
      <c r="G333">
        <v>2</v>
      </c>
      <c r="H333" t="str">
        <f>IF(Personen[[#This Row],[Geschlecht_orig]]=0,"nb",IF(G333=1,"m","w"))</f>
        <v>w</v>
      </c>
      <c r="I333" t="str">
        <f t="shared" si="5"/>
        <v>erwachsen</v>
      </c>
      <c r="J333" t="str">
        <f>VLOOKUP(Personen[[#This Row],[Alter]],Altergruppe!$A$1:$C$7,3,TRUE)</f>
        <v>Pensionist/in</v>
      </c>
      <c r="K333" s="1" t="str">
        <f>LOWER(Personen[[#This Row],[email]])</f>
        <v>celisse.larue@yopmail.com</v>
      </c>
      <c r="L333" s="1" t="str">
        <f>SUBSTITUTE(Personen[[#This Row],[email klein]],"yopmail.com","am-gym.at")</f>
        <v>celisse.larue@am-gym.at</v>
      </c>
      <c r="M333" s="1" t="str">
        <f>REPLACE(Personen[[#This Row],[email klein]],LEN(K333)-11,12,"@am-gym.at")</f>
        <v>celisse.larue@am-gym.at</v>
      </c>
    </row>
    <row r="334" spans="1:13" x14ac:dyDescent="0.3">
      <c r="A334">
        <v>1332</v>
      </c>
      <c r="B334" s="1" t="s">
        <v>206</v>
      </c>
      <c r="C334" s="1" t="s">
        <v>164</v>
      </c>
      <c r="D334" s="1" t="s">
        <v>890</v>
      </c>
      <c r="E334">
        <v>12</v>
      </c>
      <c r="F334" s="2">
        <v>0</v>
      </c>
      <c r="G334">
        <v>2</v>
      </c>
      <c r="H334" t="str">
        <f>IF(Personen[[#This Row],[Geschlecht_orig]]=0,"nb",IF(G334=1,"m","w"))</f>
        <v>w</v>
      </c>
      <c r="I334" t="str">
        <f t="shared" si="5"/>
        <v>unmündig</v>
      </c>
      <c r="J334" t="str">
        <f>VLOOKUP(Personen[[#This Row],[Alter]],Altergruppe!$A$1:$C$7,3,TRUE)</f>
        <v>Kind</v>
      </c>
      <c r="K334" s="1" t="str">
        <f>LOWER(Personen[[#This Row],[email]])</f>
        <v>briney.atcliffe@yopmail.com</v>
      </c>
      <c r="L334" s="1" t="str">
        <f>SUBSTITUTE(Personen[[#This Row],[email klein]],"yopmail.com","am-gym.at")</f>
        <v>briney.atcliffe@am-gym.at</v>
      </c>
      <c r="M334" s="1" t="str">
        <f>REPLACE(Personen[[#This Row],[email klein]],LEN(K334)-11,12,"@am-gym.at")</f>
        <v>briney.atcliffe@am-gym.at</v>
      </c>
    </row>
    <row r="335" spans="1:13" x14ac:dyDescent="0.3">
      <c r="A335">
        <v>1333</v>
      </c>
      <c r="B335" s="1" t="s">
        <v>891</v>
      </c>
      <c r="C335" s="1" t="s">
        <v>892</v>
      </c>
      <c r="D335" s="1" t="s">
        <v>893</v>
      </c>
      <c r="E335">
        <v>25</v>
      </c>
      <c r="F335" s="2">
        <v>8866.11</v>
      </c>
      <c r="G335">
        <v>1</v>
      </c>
      <c r="H335" t="str">
        <f>IF(Personen[[#This Row],[Geschlecht_orig]]=0,"nb",IF(G335=1,"m","w"))</f>
        <v>m</v>
      </c>
      <c r="I335" t="str">
        <f t="shared" si="5"/>
        <v>erwachsen</v>
      </c>
      <c r="J335" t="str">
        <f>VLOOKUP(Personen[[#This Row],[Alter]],Altergruppe!$A$1:$C$7,3,TRUE)</f>
        <v>Erwachsene/r</v>
      </c>
      <c r="K335" s="1" t="str">
        <f>LOWER(Personen[[#This Row],[email]])</f>
        <v>dorthy.anton@yopmail.com</v>
      </c>
      <c r="L335" s="1" t="str">
        <f>SUBSTITUTE(Personen[[#This Row],[email klein]],"yopmail.com","am-gym.at")</f>
        <v>dorthy.anton@am-gym.at</v>
      </c>
      <c r="M335" s="1" t="str">
        <f>REPLACE(Personen[[#This Row],[email klein]],LEN(K335)-11,12,"@am-gym.at")</f>
        <v>dorthy.anton@am-gym.at</v>
      </c>
    </row>
    <row r="336" spans="1:13" x14ac:dyDescent="0.3">
      <c r="A336">
        <v>1334</v>
      </c>
      <c r="B336" s="1" t="s">
        <v>46</v>
      </c>
      <c r="C336" s="1" t="s">
        <v>894</v>
      </c>
      <c r="D336" s="1" t="s">
        <v>895</v>
      </c>
      <c r="E336">
        <v>4</v>
      </c>
      <c r="F336" s="2">
        <v>0</v>
      </c>
      <c r="G336">
        <v>0</v>
      </c>
      <c r="H336" t="str">
        <f>IF(Personen[[#This Row],[Geschlecht_orig]]=0,"nb",IF(G336=1,"m","w"))</f>
        <v>nb</v>
      </c>
      <c r="I336" t="str">
        <f t="shared" si="5"/>
        <v>unmündig</v>
      </c>
      <c r="J336" t="str">
        <f>VLOOKUP(Personen[[#This Row],[Alter]],Altergruppe!$A$1:$C$7,3,TRUE)</f>
        <v>Kleinkind</v>
      </c>
      <c r="K336" s="1" t="str">
        <f>LOWER(Personen[[#This Row],[email]])</f>
        <v>jolyn.rosette@yopmail.com</v>
      </c>
      <c r="L336" s="1" t="str">
        <f>SUBSTITUTE(Personen[[#This Row],[email klein]],"yopmail.com","am-gym.at")</f>
        <v>jolyn.rosette@am-gym.at</v>
      </c>
      <c r="M336" s="1" t="str">
        <f>REPLACE(Personen[[#This Row],[email klein]],LEN(K336)-11,12,"@am-gym.at")</f>
        <v>jolyn.rosette@am-gym.at</v>
      </c>
    </row>
    <row r="337" spans="1:13" x14ac:dyDescent="0.3">
      <c r="A337">
        <v>1335</v>
      </c>
      <c r="B337" s="1" t="s">
        <v>896</v>
      </c>
      <c r="C337" s="1" t="s">
        <v>897</v>
      </c>
      <c r="D337" s="1" t="s">
        <v>898</v>
      </c>
      <c r="E337">
        <v>15</v>
      </c>
      <c r="F337" s="2">
        <v>0</v>
      </c>
      <c r="G337">
        <v>1</v>
      </c>
      <c r="H337" t="str">
        <f>IF(Personen[[#This Row],[Geschlecht_orig]]=0,"nb",IF(G337=1,"m","w"))</f>
        <v>m</v>
      </c>
      <c r="I337" t="str">
        <f t="shared" si="5"/>
        <v>minderjährig</v>
      </c>
      <c r="J337" t="str">
        <f>VLOOKUP(Personen[[#This Row],[Alter]],Altergruppe!$A$1:$C$7,3,TRUE)</f>
        <v>Jugendliche/r</v>
      </c>
      <c r="K337" s="1" t="str">
        <f>LOWER(Personen[[#This Row],[email]])</f>
        <v>mildrid.lynn@yopmail.com</v>
      </c>
      <c r="L337" s="1" t="str">
        <f>SUBSTITUTE(Personen[[#This Row],[email klein]],"yopmail.com","am-gym.at")</f>
        <v>mildrid.lynn@am-gym.at</v>
      </c>
      <c r="M337" s="1" t="str">
        <f>REPLACE(Personen[[#This Row],[email klein]],LEN(K337)-11,12,"@am-gym.at")</f>
        <v>mildrid.lynn@am-gym.at</v>
      </c>
    </row>
    <row r="338" spans="1:13" x14ac:dyDescent="0.3">
      <c r="A338">
        <v>1336</v>
      </c>
      <c r="B338" s="1" t="s">
        <v>188</v>
      </c>
      <c r="C338" s="1" t="s">
        <v>225</v>
      </c>
      <c r="D338" s="1" t="s">
        <v>899</v>
      </c>
      <c r="E338">
        <v>66</v>
      </c>
      <c r="F338" s="2">
        <v>7080.75</v>
      </c>
      <c r="G338">
        <v>1</v>
      </c>
      <c r="H338" t="str">
        <f>IF(Personen[[#This Row],[Geschlecht_orig]]=0,"nb",IF(G338=1,"m","w"))</f>
        <v>m</v>
      </c>
      <c r="I338" t="str">
        <f t="shared" si="5"/>
        <v>erwachsen</v>
      </c>
      <c r="J338" t="str">
        <f>VLOOKUP(Personen[[#This Row],[Alter]],Altergruppe!$A$1:$C$7,3,TRUE)</f>
        <v>Pensionist/in</v>
      </c>
      <c r="K338" s="1" t="str">
        <f>LOWER(Personen[[#This Row],[email]])</f>
        <v>jorry.penelopa@yopmail.com</v>
      </c>
      <c r="L338" s="1" t="str">
        <f>SUBSTITUTE(Personen[[#This Row],[email klein]],"yopmail.com","am-gym.at")</f>
        <v>jorry.penelopa@am-gym.at</v>
      </c>
      <c r="M338" s="1" t="str">
        <f>REPLACE(Personen[[#This Row],[email klein]],LEN(K338)-11,12,"@am-gym.at")</f>
        <v>jorry.penelopa@am-gym.at</v>
      </c>
    </row>
    <row r="339" spans="1:13" x14ac:dyDescent="0.3">
      <c r="A339">
        <v>1337</v>
      </c>
      <c r="B339" s="1" t="s">
        <v>900</v>
      </c>
      <c r="C339" s="1" t="s">
        <v>901</v>
      </c>
      <c r="D339" s="1" t="s">
        <v>902</v>
      </c>
      <c r="E339">
        <v>76</v>
      </c>
      <c r="F339" s="2">
        <v>67.66</v>
      </c>
      <c r="G339">
        <v>1</v>
      </c>
      <c r="H339" t="str">
        <f>IF(Personen[[#This Row],[Geschlecht_orig]]=0,"nb",IF(G339=1,"m","w"))</f>
        <v>m</v>
      </c>
      <c r="I339" t="str">
        <f t="shared" si="5"/>
        <v>erwachsen</v>
      </c>
      <c r="J339" t="str">
        <f>VLOOKUP(Personen[[#This Row],[Alter]],Altergruppe!$A$1:$C$7,3,TRUE)</f>
        <v>Pensionist/in</v>
      </c>
      <c r="K339" s="1" t="str">
        <f>LOWER(Personen[[#This Row],[email]])</f>
        <v>darci.artie@yopmail.com</v>
      </c>
      <c r="L339" s="1" t="str">
        <f>SUBSTITUTE(Personen[[#This Row],[email klein]],"yopmail.com","am-gym.at")</f>
        <v>darci.artie@am-gym.at</v>
      </c>
      <c r="M339" s="1" t="str">
        <f>REPLACE(Personen[[#This Row],[email klein]],LEN(K339)-11,12,"@am-gym.at")</f>
        <v>darci.artie@am-gym.at</v>
      </c>
    </row>
    <row r="340" spans="1:13" x14ac:dyDescent="0.3">
      <c r="A340">
        <v>1338</v>
      </c>
      <c r="B340" s="1" t="s">
        <v>302</v>
      </c>
      <c r="C340" s="1" t="s">
        <v>620</v>
      </c>
      <c r="D340" s="1" t="s">
        <v>903</v>
      </c>
      <c r="E340">
        <v>96</v>
      </c>
      <c r="F340" s="2">
        <v>9592.44</v>
      </c>
      <c r="G340">
        <v>1</v>
      </c>
      <c r="H340" t="str">
        <f>IF(Personen[[#This Row],[Geschlecht_orig]]=0,"nb",IF(G340=1,"m","w"))</f>
        <v>m</v>
      </c>
      <c r="I340" t="str">
        <f t="shared" si="5"/>
        <v>erwachsen</v>
      </c>
      <c r="J340" t="str">
        <f>VLOOKUP(Personen[[#This Row],[Alter]],Altergruppe!$A$1:$C$7,3,TRUE)</f>
        <v>Pensionist/in</v>
      </c>
      <c r="K340" s="1" t="str">
        <f>LOWER(Personen[[#This Row],[email]])</f>
        <v>halette.eldrid@yopmail.com</v>
      </c>
      <c r="L340" s="1" t="str">
        <f>SUBSTITUTE(Personen[[#This Row],[email klein]],"yopmail.com","am-gym.at")</f>
        <v>halette.eldrid@am-gym.at</v>
      </c>
      <c r="M340" s="1" t="str">
        <f>REPLACE(Personen[[#This Row],[email klein]],LEN(K340)-11,12,"@am-gym.at")</f>
        <v>halette.eldrid@am-gym.at</v>
      </c>
    </row>
    <row r="341" spans="1:13" x14ac:dyDescent="0.3">
      <c r="A341">
        <v>1339</v>
      </c>
      <c r="B341" s="1" t="s">
        <v>904</v>
      </c>
      <c r="C341" s="1" t="s">
        <v>693</v>
      </c>
      <c r="D341" s="1" t="s">
        <v>905</v>
      </c>
      <c r="E341">
        <v>42</v>
      </c>
      <c r="F341" s="2">
        <v>9409.9699999999993</v>
      </c>
      <c r="G341">
        <v>0</v>
      </c>
      <c r="H341" t="str">
        <f>IF(Personen[[#This Row],[Geschlecht_orig]]=0,"nb",IF(G341=1,"m","w"))</f>
        <v>nb</v>
      </c>
      <c r="I341" t="str">
        <f t="shared" si="5"/>
        <v>erwachsen</v>
      </c>
      <c r="J341" t="str">
        <f>VLOOKUP(Personen[[#This Row],[Alter]],Altergruppe!$A$1:$C$7,3,TRUE)</f>
        <v>Erwachsene/r</v>
      </c>
      <c r="K341" s="1" t="str">
        <f>LOWER(Personen[[#This Row],[email]])</f>
        <v>lynde.serilda@yopmail.com</v>
      </c>
      <c r="L341" s="1" t="str">
        <f>SUBSTITUTE(Personen[[#This Row],[email klein]],"yopmail.com","am-gym.at")</f>
        <v>lynde.serilda@am-gym.at</v>
      </c>
      <c r="M341" s="1" t="str">
        <f>REPLACE(Personen[[#This Row],[email klein]],LEN(K341)-11,12,"@am-gym.at")</f>
        <v>lynde.serilda@am-gym.at</v>
      </c>
    </row>
    <row r="342" spans="1:13" x14ac:dyDescent="0.3">
      <c r="A342">
        <v>1340</v>
      </c>
      <c r="B342" s="1" t="s">
        <v>754</v>
      </c>
      <c r="C342" s="1" t="s">
        <v>690</v>
      </c>
      <c r="D342" s="1" t="s">
        <v>906</v>
      </c>
      <c r="E342">
        <v>34</v>
      </c>
      <c r="F342" s="2">
        <v>7256.86</v>
      </c>
      <c r="G342">
        <v>0</v>
      </c>
      <c r="H342" t="str">
        <f>IF(Personen[[#This Row],[Geschlecht_orig]]=0,"nb",IF(G342=1,"m","w"))</f>
        <v>nb</v>
      </c>
      <c r="I342" t="str">
        <f t="shared" si="5"/>
        <v>erwachsen</v>
      </c>
      <c r="J342" t="str">
        <f>VLOOKUP(Personen[[#This Row],[Alter]],Altergruppe!$A$1:$C$7,3,TRUE)</f>
        <v>Erwachsene/r</v>
      </c>
      <c r="K342" s="1" t="str">
        <f>LOWER(Personen[[#This Row],[email]])</f>
        <v>loree.thomasina@yopmail.com</v>
      </c>
      <c r="L342" s="1" t="str">
        <f>SUBSTITUTE(Personen[[#This Row],[email klein]],"yopmail.com","am-gym.at")</f>
        <v>loree.thomasina@am-gym.at</v>
      </c>
      <c r="M342" s="1" t="str">
        <f>REPLACE(Personen[[#This Row],[email klein]],LEN(K342)-11,12,"@am-gym.at")</f>
        <v>loree.thomasina@am-gym.at</v>
      </c>
    </row>
    <row r="343" spans="1:13" x14ac:dyDescent="0.3">
      <c r="A343">
        <v>1341</v>
      </c>
      <c r="B343" s="1" t="s">
        <v>907</v>
      </c>
      <c r="C343" s="1" t="s">
        <v>908</v>
      </c>
      <c r="D343" s="1" t="s">
        <v>909</v>
      </c>
      <c r="E343">
        <v>37</v>
      </c>
      <c r="F343" s="2">
        <v>726.99</v>
      </c>
      <c r="G343">
        <v>2</v>
      </c>
      <c r="H343" t="str">
        <f>IF(Personen[[#This Row],[Geschlecht_orig]]=0,"nb",IF(G343=1,"m","w"))</f>
        <v>w</v>
      </c>
      <c r="I343" t="str">
        <f t="shared" si="5"/>
        <v>erwachsen</v>
      </c>
      <c r="J343" t="str">
        <f>VLOOKUP(Personen[[#This Row],[Alter]],Altergruppe!$A$1:$C$7,3,TRUE)</f>
        <v>Erwachsene/r</v>
      </c>
      <c r="K343" s="1" t="str">
        <f>LOWER(Personen[[#This Row],[email]])</f>
        <v>sabina.pauly@yopmail.com</v>
      </c>
      <c r="L343" s="1" t="str">
        <f>SUBSTITUTE(Personen[[#This Row],[email klein]],"yopmail.com","am-gym.at")</f>
        <v>sabina.pauly@am-gym.at</v>
      </c>
      <c r="M343" s="1" t="str">
        <f>REPLACE(Personen[[#This Row],[email klein]],LEN(K343)-11,12,"@am-gym.at")</f>
        <v>sabina.pauly@am-gym.at</v>
      </c>
    </row>
    <row r="344" spans="1:13" x14ac:dyDescent="0.3">
      <c r="A344">
        <v>1342</v>
      </c>
      <c r="B344" s="1" t="s">
        <v>910</v>
      </c>
      <c r="C344" s="1" t="s">
        <v>35</v>
      </c>
      <c r="D344" s="1" t="s">
        <v>911</v>
      </c>
      <c r="E344">
        <v>97</v>
      </c>
      <c r="F344" s="2">
        <v>8764.56</v>
      </c>
      <c r="G344">
        <v>1</v>
      </c>
      <c r="H344" t="str">
        <f>IF(Personen[[#This Row],[Geschlecht_orig]]=0,"nb",IF(G344=1,"m","w"))</f>
        <v>m</v>
      </c>
      <c r="I344" t="str">
        <f t="shared" si="5"/>
        <v>erwachsen</v>
      </c>
      <c r="J344" t="str">
        <f>VLOOKUP(Personen[[#This Row],[Alter]],Altergruppe!$A$1:$C$7,3,TRUE)</f>
        <v>Pensionist/in</v>
      </c>
      <c r="K344" s="1" t="str">
        <f>LOWER(Personen[[#This Row],[email]])</f>
        <v>modestia.dichy@yopmail.com</v>
      </c>
      <c r="L344" s="1" t="str">
        <f>SUBSTITUTE(Personen[[#This Row],[email klein]],"yopmail.com","am-gym.at")</f>
        <v>modestia.dichy@am-gym.at</v>
      </c>
      <c r="M344" s="1" t="str">
        <f>REPLACE(Personen[[#This Row],[email klein]],LEN(K344)-11,12,"@am-gym.at")</f>
        <v>modestia.dichy@am-gym.at</v>
      </c>
    </row>
    <row r="345" spans="1:13" x14ac:dyDescent="0.3">
      <c r="A345">
        <v>1343</v>
      </c>
      <c r="B345" s="1" t="s">
        <v>206</v>
      </c>
      <c r="C345" s="1" t="s">
        <v>912</v>
      </c>
      <c r="D345" s="1" t="s">
        <v>913</v>
      </c>
      <c r="E345">
        <v>58</v>
      </c>
      <c r="F345" s="2">
        <v>1823.67</v>
      </c>
      <c r="G345">
        <v>2</v>
      </c>
      <c r="H345" t="str">
        <f>IF(Personen[[#This Row],[Geschlecht_orig]]=0,"nb",IF(G345=1,"m","w"))</f>
        <v>w</v>
      </c>
      <c r="I345" t="str">
        <f t="shared" si="5"/>
        <v>erwachsen</v>
      </c>
      <c r="J345" t="str">
        <f>VLOOKUP(Personen[[#This Row],[Alter]],Altergruppe!$A$1:$C$7,3,TRUE)</f>
        <v>Erwachsene/r</v>
      </c>
      <c r="K345" s="1" t="str">
        <f>LOWER(Personen[[#This Row],[email]])</f>
        <v>briney.michella@yopmail.com</v>
      </c>
      <c r="L345" s="1" t="str">
        <f>SUBSTITUTE(Personen[[#This Row],[email klein]],"yopmail.com","am-gym.at")</f>
        <v>briney.michella@am-gym.at</v>
      </c>
      <c r="M345" s="1" t="str">
        <f>REPLACE(Personen[[#This Row],[email klein]],LEN(K345)-11,12,"@am-gym.at")</f>
        <v>briney.michella@am-gym.at</v>
      </c>
    </row>
    <row r="346" spans="1:13" x14ac:dyDescent="0.3">
      <c r="A346">
        <v>1344</v>
      </c>
      <c r="B346" s="1" t="s">
        <v>914</v>
      </c>
      <c r="C346" s="1" t="s">
        <v>135</v>
      </c>
      <c r="D346" s="1" t="s">
        <v>915</v>
      </c>
      <c r="E346">
        <v>10</v>
      </c>
      <c r="F346" s="2">
        <v>0</v>
      </c>
      <c r="G346">
        <v>2</v>
      </c>
      <c r="H346" t="str">
        <f>IF(Personen[[#This Row],[Geschlecht_orig]]=0,"nb",IF(G346=1,"m","w"))</f>
        <v>w</v>
      </c>
      <c r="I346" t="str">
        <f t="shared" si="5"/>
        <v>unmündig</v>
      </c>
      <c r="J346" t="str">
        <f>VLOOKUP(Personen[[#This Row],[Alter]],Altergruppe!$A$1:$C$7,3,TRUE)</f>
        <v>Kind</v>
      </c>
      <c r="K346" s="1" t="str">
        <f>LOWER(Personen[[#This Row],[email]])</f>
        <v>cherilyn.ammann@yopmail.com</v>
      </c>
      <c r="L346" s="1" t="str">
        <f>SUBSTITUTE(Personen[[#This Row],[email klein]],"yopmail.com","am-gym.at")</f>
        <v>cherilyn.ammann@am-gym.at</v>
      </c>
      <c r="M346" s="1" t="str">
        <f>REPLACE(Personen[[#This Row],[email klein]],LEN(K346)-11,12,"@am-gym.at")</f>
        <v>cherilyn.ammann@am-gym.at</v>
      </c>
    </row>
    <row r="347" spans="1:13" x14ac:dyDescent="0.3">
      <c r="A347">
        <v>1345</v>
      </c>
      <c r="B347" s="1" t="s">
        <v>302</v>
      </c>
      <c r="C347" s="1" t="s">
        <v>600</v>
      </c>
      <c r="D347" s="1" t="s">
        <v>916</v>
      </c>
      <c r="E347">
        <v>49</v>
      </c>
      <c r="F347" s="2">
        <v>9463.64</v>
      </c>
      <c r="G347">
        <v>2</v>
      </c>
      <c r="H347" t="str">
        <f>IF(Personen[[#This Row],[Geschlecht_orig]]=0,"nb",IF(G347=1,"m","w"))</f>
        <v>w</v>
      </c>
      <c r="I347" t="str">
        <f t="shared" si="5"/>
        <v>erwachsen</v>
      </c>
      <c r="J347" t="str">
        <f>VLOOKUP(Personen[[#This Row],[Alter]],Altergruppe!$A$1:$C$7,3,TRUE)</f>
        <v>Erwachsene/r</v>
      </c>
      <c r="K347" s="1" t="str">
        <f>LOWER(Personen[[#This Row],[email]])</f>
        <v>halette.jobi@yopmail.com</v>
      </c>
      <c r="L347" s="1" t="str">
        <f>SUBSTITUTE(Personen[[#This Row],[email klein]],"yopmail.com","am-gym.at")</f>
        <v>halette.jobi@am-gym.at</v>
      </c>
      <c r="M347" s="1" t="str">
        <f>REPLACE(Personen[[#This Row],[email klein]],LEN(K347)-11,12,"@am-gym.at")</f>
        <v>halette.jobi@am-gym.at</v>
      </c>
    </row>
    <row r="348" spans="1:13" x14ac:dyDescent="0.3">
      <c r="A348">
        <v>1346</v>
      </c>
      <c r="B348" s="1" t="s">
        <v>917</v>
      </c>
      <c r="C348" s="1" t="s">
        <v>918</v>
      </c>
      <c r="D348" s="1" t="s">
        <v>919</v>
      </c>
      <c r="E348">
        <v>48</v>
      </c>
      <c r="F348" s="2">
        <v>756.52</v>
      </c>
      <c r="G348">
        <v>2</v>
      </c>
      <c r="H348" t="str">
        <f>IF(Personen[[#This Row],[Geschlecht_orig]]=0,"nb",IF(G348=1,"m","w"))</f>
        <v>w</v>
      </c>
      <c r="I348" t="str">
        <f t="shared" si="5"/>
        <v>erwachsen</v>
      </c>
      <c r="J348" t="str">
        <f>VLOOKUP(Personen[[#This Row],[Alter]],Altergruppe!$A$1:$C$7,3,TRUE)</f>
        <v>Erwachsene/r</v>
      </c>
      <c r="K348" s="1" t="str">
        <f>LOWER(Personen[[#This Row],[email]])</f>
        <v>adriana.hertzfeld@yopmail.com</v>
      </c>
      <c r="L348" s="1" t="str">
        <f>SUBSTITUTE(Personen[[#This Row],[email klein]],"yopmail.com","am-gym.at")</f>
        <v>adriana.hertzfeld@am-gym.at</v>
      </c>
      <c r="M348" s="1" t="str">
        <f>REPLACE(Personen[[#This Row],[email klein]],LEN(K348)-11,12,"@am-gym.at")</f>
        <v>adriana.hertzfeld@am-gym.at</v>
      </c>
    </row>
    <row r="349" spans="1:13" x14ac:dyDescent="0.3">
      <c r="A349">
        <v>1347</v>
      </c>
      <c r="B349" s="1" t="s">
        <v>423</v>
      </c>
      <c r="C349" s="1" t="s">
        <v>920</v>
      </c>
      <c r="D349" s="1" t="s">
        <v>921</v>
      </c>
      <c r="E349">
        <v>60</v>
      </c>
      <c r="F349" s="2">
        <v>3831.17</v>
      </c>
      <c r="G349">
        <v>0</v>
      </c>
      <c r="H349" t="str">
        <f>IF(Personen[[#This Row],[Geschlecht_orig]]=0,"nb",IF(G349=1,"m","w"))</f>
        <v>nb</v>
      </c>
      <c r="I349" t="str">
        <f t="shared" si="5"/>
        <v>erwachsen</v>
      </c>
      <c r="J349" t="str">
        <f>VLOOKUP(Personen[[#This Row],[Alter]],Altergruppe!$A$1:$C$7,3,TRUE)</f>
        <v>Erwachsene/r</v>
      </c>
      <c r="K349" s="1" t="str">
        <f>LOWER(Personen[[#This Row],[email]])</f>
        <v>glynnis.anderea@yopmail.com</v>
      </c>
      <c r="L349" s="1" t="str">
        <f>SUBSTITUTE(Personen[[#This Row],[email klein]],"yopmail.com","am-gym.at")</f>
        <v>glynnis.anderea@am-gym.at</v>
      </c>
      <c r="M349" s="1" t="str">
        <f>REPLACE(Personen[[#This Row],[email klein]],LEN(K349)-11,12,"@am-gym.at")</f>
        <v>glynnis.anderea@am-gym.at</v>
      </c>
    </row>
    <row r="350" spans="1:13" x14ac:dyDescent="0.3">
      <c r="A350">
        <v>1348</v>
      </c>
      <c r="B350" s="1" t="s">
        <v>922</v>
      </c>
      <c r="C350" s="1" t="s">
        <v>923</v>
      </c>
      <c r="D350" s="1" t="s">
        <v>924</v>
      </c>
      <c r="E350">
        <v>15</v>
      </c>
      <c r="F350" s="2">
        <v>0</v>
      </c>
      <c r="G350">
        <v>2</v>
      </c>
      <c r="H350" t="str">
        <f>IF(Personen[[#This Row],[Geschlecht_orig]]=0,"nb",IF(G350=1,"m","w"))</f>
        <v>w</v>
      </c>
      <c r="I350" t="str">
        <f t="shared" si="5"/>
        <v>minderjährig</v>
      </c>
      <c r="J350" t="str">
        <f>VLOOKUP(Personen[[#This Row],[Alter]],Altergruppe!$A$1:$C$7,3,TRUE)</f>
        <v>Jugendliche/r</v>
      </c>
      <c r="K350" s="1" t="str">
        <f>LOWER(Personen[[#This Row],[email]])</f>
        <v>susan.dearborn@yopmail.com</v>
      </c>
      <c r="L350" s="1" t="str">
        <f>SUBSTITUTE(Personen[[#This Row],[email klein]],"yopmail.com","am-gym.at")</f>
        <v>susan.dearborn@am-gym.at</v>
      </c>
      <c r="M350" s="1" t="str">
        <f>REPLACE(Personen[[#This Row],[email klein]],LEN(K350)-11,12,"@am-gym.at")</f>
        <v>susan.dearborn@am-gym.at</v>
      </c>
    </row>
    <row r="351" spans="1:13" x14ac:dyDescent="0.3">
      <c r="A351">
        <v>1349</v>
      </c>
      <c r="B351" s="1" t="s">
        <v>925</v>
      </c>
      <c r="C351" s="1" t="s">
        <v>926</v>
      </c>
      <c r="D351" s="1" t="s">
        <v>927</v>
      </c>
      <c r="E351">
        <v>81</v>
      </c>
      <c r="F351" s="2">
        <v>1986.54</v>
      </c>
      <c r="G351">
        <v>2</v>
      </c>
      <c r="H351" t="str">
        <f>IF(Personen[[#This Row],[Geschlecht_orig]]=0,"nb",IF(G351=1,"m","w"))</f>
        <v>w</v>
      </c>
      <c r="I351" t="str">
        <f t="shared" si="5"/>
        <v>erwachsen</v>
      </c>
      <c r="J351" t="str">
        <f>VLOOKUP(Personen[[#This Row],[Alter]],Altergruppe!$A$1:$C$7,3,TRUE)</f>
        <v>Pensionist/in</v>
      </c>
      <c r="K351" s="1" t="str">
        <f>LOWER(Personen[[#This Row],[email]])</f>
        <v>raf.gwenore@yopmail.com</v>
      </c>
      <c r="L351" s="1" t="str">
        <f>SUBSTITUTE(Personen[[#This Row],[email klein]],"yopmail.com","am-gym.at")</f>
        <v>raf.gwenore@am-gym.at</v>
      </c>
      <c r="M351" s="1" t="str">
        <f>REPLACE(Personen[[#This Row],[email klein]],LEN(K351)-11,12,"@am-gym.at")</f>
        <v>raf.gwenore@am-gym.at</v>
      </c>
    </row>
    <row r="352" spans="1:13" x14ac:dyDescent="0.3">
      <c r="A352">
        <v>1350</v>
      </c>
      <c r="B352" s="1" t="s">
        <v>928</v>
      </c>
      <c r="C352" s="1" t="s">
        <v>929</v>
      </c>
      <c r="D352" s="1" t="s">
        <v>930</v>
      </c>
      <c r="E352">
        <v>48</v>
      </c>
      <c r="F352" s="2">
        <v>8233.91</v>
      </c>
      <c r="G352">
        <v>0</v>
      </c>
      <c r="H352" t="str">
        <f>IF(Personen[[#This Row],[Geschlecht_orig]]=0,"nb",IF(G352=1,"m","w"))</f>
        <v>nb</v>
      </c>
      <c r="I352" t="str">
        <f t="shared" si="5"/>
        <v>erwachsen</v>
      </c>
      <c r="J352" t="str">
        <f>VLOOKUP(Personen[[#This Row],[Alter]],Altergruppe!$A$1:$C$7,3,TRUE)</f>
        <v>Erwachsene/r</v>
      </c>
      <c r="K352" s="1" t="str">
        <f>LOWER(Personen[[#This Row],[email]])</f>
        <v>cindelyn.alfons@yopmail.com</v>
      </c>
      <c r="L352" s="1" t="str">
        <f>SUBSTITUTE(Personen[[#This Row],[email klein]],"yopmail.com","am-gym.at")</f>
        <v>cindelyn.alfons@am-gym.at</v>
      </c>
      <c r="M352" s="1" t="str">
        <f>REPLACE(Personen[[#This Row],[email klein]],LEN(K352)-11,12,"@am-gym.at")</f>
        <v>cindelyn.alfons@am-gym.at</v>
      </c>
    </row>
    <row r="353" spans="1:13" x14ac:dyDescent="0.3">
      <c r="A353">
        <v>1351</v>
      </c>
      <c r="B353" s="1" t="s">
        <v>484</v>
      </c>
      <c r="C353" s="1" t="s">
        <v>931</v>
      </c>
      <c r="D353" s="1" t="s">
        <v>932</v>
      </c>
      <c r="E353">
        <v>82</v>
      </c>
      <c r="F353" s="2">
        <v>9699.18</v>
      </c>
      <c r="G353">
        <v>1</v>
      </c>
      <c r="H353" t="str">
        <f>IF(Personen[[#This Row],[Geschlecht_orig]]=0,"nb",IF(G353=1,"m","w"))</f>
        <v>m</v>
      </c>
      <c r="I353" t="str">
        <f t="shared" si="5"/>
        <v>erwachsen</v>
      </c>
      <c r="J353" t="str">
        <f>VLOOKUP(Personen[[#This Row],[Alter]],Altergruppe!$A$1:$C$7,3,TRUE)</f>
        <v>Pensionist/in</v>
      </c>
      <c r="K353" s="1" t="str">
        <f>LOWER(Personen[[#This Row],[email]])</f>
        <v>beth.mandler@yopmail.com</v>
      </c>
      <c r="L353" s="1" t="str">
        <f>SUBSTITUTE(Personen[[#This Row],[email klein]],"yopmail.com","am-gym.at")</f>
        <v>beth.mandler@am-gym.at</v>
      </c>
      <c r="M353" s="1" t="str">
        <f>REPLACE(Personen[[#This Row],[email klein]],LEN(K353)-11,12,"@am-gym.at")</f>
        <v>beth.mandler@am-gym.at</v>
      </c>
    </row>
    <row r="354" spans="1:13" x14ac:dyDescent="0.3">
      <c r="A354">
        <v>1352</v>
      </c>
      <c r="B354" s="1" t="s">
        <v>933</v>
      </c>
      <c r="C354" s="1" t="s">
        <v>934</v>
      </c>
      <c r="D354" s="1" t="s">
        <v>935</v>
      </c>
      <c r="E354">
        <v>90</v>
      </c>
      <c r="F354" s="2">
        <v>3732.66</v>
      </c>
      <c r="G354">
        <v>2</v>
      </c>
      <c r="H354" t="str">
        <f>IF(Personen[[#This Row],[Geschlecht_orig]]=0,"nb",IF(G354=1,"m","w"))</f>
        <v>w</v>
      </c>
      <c r="I354" t="str">
        <f t="shared" si="5"/>
        <v>erwachsen</v>
      </c>
      <c r="J354" t="str">
        <f>VLOOKUP(Personen[[#This Row],[Alter]],Altergruppe!$A$1:$C$7,3,TRUE)</f>
        <v>Pensionist/in</v>
      </c>
      <c r="K354" s="1" t="str">
        <f>LOWER(Personen[[#This Row],[email]])</f>
        <v>oralee.prouty@yopmail.com</v>
      </c>
      <c r="L354" s="1" t="str">
        <f>SUBSTITUTE(Personen[[#This Row],[email klein]],"yopmail.com","am-gym.at")</f>
        <v>oralee.prouty@am-gym.at</v>
      </c>
      <c r="M354" s="1" t="str">
        <f>REPLACE(Personen[[#This Row],[email klein]],LEN(K354)-11,12,"@am-gym.at")</f>
        <v>oralee.prouty@am-gym.at</v>
      </c>
    </row>
    <row r="355" spans="1:13" x14ac:dyDescent="0.3">
      <c r="A355">
        <v>1353</v>
      </c>
      <c r="B355" s="1" t="s">
        <v>236</v>
      </c>
      <c r="C355" s="1" t="s">
        <v>936</v>
      </c>
      <c r="D355" s="1" t="s">
        <v>937</v>
      </c>
      <c r="E355">
        <v>85</v>
      </c>
      <c r="F355" s="2">
        <v>4282.66</v>
      </c>
      <c r="G355">
        <v>0</v>
      </c>
      <c r="H355" t="str">
        <f>IF(Personen[[#This Row],[Geschlecht_orig]]=0,"nb",IF(G355=1,"m","w"))</f>
        <v>nb</v>
      </c>
      <c r="I355" t="str">
        <f t="shared" si="5"/>
        <v>erwachsen</v>
      </c>
      <c r="J355" t="str">
        <f>VLOOKUP(Personen[[#This Row],[Alter]],Altergruppe!$A$1:$C$7,3,TRUE)</f>
        <v>Pensionist/in</v>
      </c>
      <c r="K355" s="1" t="str">
        <f>LOWER(Personen[[#This Row],[email]])</f>
        <v>therine.longfellow@yopmail.com</v>
      </c>
      <c r="L355" s="1" t="str">
        <f>SUBSTITUTE(Personen[[#This Row],[email klein]],"yopmail.com","am-gym.at")</f>
        <v>therine.longfellow@am-gym.at</v>
      </c>
      <c r="M355" s="1" t="str">
        <f>REPLACE(Personen[[#This Row],[email klein]],LEN(K355)-11,12,"@am-gym.at")</f>
        <v>therine.longfellow@am-gym.at</v>
      </c>
    </row>
    <row r="356" spans="1:13" x14ac:dyDescent="0.3">
      <c r="A356">
        <v>1354</v>
      </c>
      <c r="B356" s="1" t="s">
        <v>938</v>
      </c>
      <c r="C356" s="1" t="s">
        <v>939</v>
      </c>
      <c r="D356" s="1" t="s">
        <v>940</v>
      </c>
      <c r="E356">
        <v>25</v>
      </c>
      <c r="F356" s="2">
        <v>8970.77</v>
      </c>
      <c r="G356">
        <v>2</v>
      </c>
      <c r="H356" t="str">
        <f>IF(Personen[[#This Row],[Geschlecht_orig]]=0,"nb",IF(G356=1,"m","w"))</f>
        <v>w</v>
      </c>
      <c r="I356" t="str">
        <f t="shared" si="5"/>
        <v>erwachsen</v>
      </c>
      <c r="J356" t="str">
        <f>VLOOKUP(Personen[[#This Row],[Alter]],Altergruppe!$A$1:$C$7,3,TRUE)</f>
        <v>Erwachsene/r</v>
      </c>
      <c r="K356" s="1" t="str">
        <f>LOWER(Personen[[#This Row],[email]])</f>
        <v>donnie.naashom@yopmail.com</v>
      </c>
      <c r="L356" s="1" t="str">
        <f>SUBSTITUTE(Personen[[#This Row],[email klein]],"yopmail.com","am-gym.at")</f>
        <v>donnie.naashom@am-gym.at</v>
      </c>
      <c r="M356" s="1" t="str">
        <f>REPLACE(Personen[[#This Row],[email klein]],LEN(K356)-11,12,"@am-gym.at")</f>
        <v>donnie.naashom@am-gym.at</v>
      </c>
    </row>
    <row r="357" spans="1:13" x14ac:dyDescent="0.3">
      <c r="A357">
        <v>1355</v>
      </c>
      <c r="B357" s="1" t="s">
        <v>43</v>
      </c>
      <c r="C357" s="1" t="s">
        <v>342</v>
      </c>
      <c r="D357" s="1" t="s">
        <v>941</v>
      </c>
      <c r="E357">
        <v>6</v>
      </c>
      <c r="F357" s="2">
        <v>0</v>
      </c>
      <c r="G357">
        <v>1</v>
      </c>
      <c r="H357" t="str">
        <f>IF(Personen[[#This Row],[Geschlecht_orig]]=0,"nb",IF(G357=1,"m","w"))</f>
        <v>m</v>
      </c>
      <c r="I357" t="str">
        <f t="shared" si="5"/>
        <v>unmündig</v>
      </c>
      <c r="J357" t="str">
        <f>VLOOKUP(Personen[[#This Row],[Alter]],Altergruppe!$A$1:$C$7,3,TRUE)</f>
        <v>Kleinkind</v>
      </c>
      <c r="K357" s="1" t="str">
        <f>LOWER(Personen[[#This Row],[email]])</f>
        <v>ana.afton@yopmail.com</v>
      </c>
      <c r="L357" s="1" t="str">
        <f>SUBSTITUTE(Personen[[#This Row],[email klein]],"yopmail.com","am-gym.at")</f>
        <v>ana.afton@am-gym.at</v>
      </c>
      <c r="M357" s="1" t="str">
        <f>REPLACE(Personen[[#This Row],[email klein]],LEN(K357)-11,12,"@am-gym.at")</f>
        <v>ana.afton@am-gym.at</v>
      </c>
    </row>
    <row r="358" spans="1:13" x14ac:dyDescent="0.3">
      <c r="A358">
        <v>1356</v>
      </c>
      <c r="B358" s="1" t="s">
        <v>942</v>
      </c>
      <c r="C358" s="1" t="s">
        <v>943</v>
      </c>
      <c r="D358" s="1" t="s">
        <v>944</v>
      </c>
      <c r="E358">
        <v>77</v>
      </c>
      <c r="F358" s="2">
        <v>189.13</v>
      </c>
      <c r="G358">
        <v>2</v>
      </c>
      <c r="H358" t="str">
        <f>IF(Personen[[#This Row],[Geschlecht_orig]]=0,"nb",IF(G358=1,"m","w"))</f>
        <v>w</v>
      </c>
      <c r="I358" t="str">
        <f t="shared" si="5"/>
        <v>erwachsen</v>
      </c>
      <c r="J358" t="str">
        <f>VLOOKUP(Personen[[#This Row],[Alter]],Altergruppe!$A$1:$C$7,3,TRUE)</f>
        <v>Pensionist/in</v>
      </c>
      <c r="K358" s="1" t="str">
        <f>LOWER(Personen[[#This Row],[email]])</f>
        <v>rosaline.bryna@yopmail.com</v>
      </c>
      <c r="L358" s="1" t="str">
        <f>SUBSTITUTE(Personen[[#This Row],[email klein]],"yopmail.com","am-gym.at")</f>
        <v>rosaline.bryna@am-gym.at</v>
      </c>
      <c r="M358" s="1" t="str">
        <f>REPLACE(Personen[[#This Row],[email klein]],LEN(K358)-11,12,"@am-gym.at")</f>
        <v>rosaline.bryna@am-gym.at</v>
      </c>
    </row>
    <row r="359" spans="1:13" x14ac:dyDescent="0.3">
      <c r="A359">
        <v>1357</v>
      </c>
      <c r="B359" s="1" t="s">
        <v>945</v>
      </c>
      <c r="C359" s="1" t="s">
        <v>946</v>
      </c>
      <c r="D359" s="1" t="s">
        <v>947</v>
      </c>
      <c r="E359">
        <v>61</v>
      </c>
      <c r="F359" s="2">
        <v>1536.81</v>
      </c>
      <c r="G359">
        <v>0</v>
      </c>
      <c r="H359" t="str">
        <f>IF(Personen[[#This Row],[Geschlecht_orig]]=0,"nb",IF(G359=1,"m","w"))</f>
        <v>nb</v>
      </c>
      <c r="I359" t="str">
        <f t="shared" si="5"/>
        <v>erwachsen</v>
      </c>
      <c r="J359" t="str">
        <f>VLOOKUP(Personen[[#This Row],[Alter]],Altergruppe!$A$1:$C$7,3,TRUE)</f>
        <v>Erwachsene/r</v>
      </c>
      <c r="K359" s="1" t="str">
        <f>LOWER(Personen[[#This Row],[email]])</f>
        <v>brianna.ventre@yopmail.com</v>
      </c>
      <c r="L359" s="1" t="str">
        <f>SUBSTITUTE(Personen[[#This Row],[email klein]],"yopmail.com","am-gym.at")</f>
        <v>brianna.ventre@am-gym.at</v>
      </c>
      <c r="M359" s="1" t="str">
        <f>REPLACE(Personen[[#This Row],[email klein]],LEN(K359)-11,12,"@am-gym.at")</f>
        <v>brianna.ventre@am-gym.at</v>
      </c>
    </row>
    <row r="360" spans="1:13" x14ac:dyDescent="0.3">
      <c r="A360">
        <v>1358</v>
      </c>
      <c r="B360" s="1" t="s">
        <v>948</v>
      </c>
      <c r="C360" s="1" t="s">
        <v>245</v>
      </c>
      <c r="D360" s="1" t="s">
        <v>949</v>
      </c>
      <c r="E360">
        <v>66</v>
      </c>
      <c r="F360" s="2">
        <v>9464.67</v>
      </c>
      <c r="G360">
        <v>1</v>
      </c>
      <c r="H360" t="str">
        <f>IF(Personen[[#This Row],[Geschlecht_orig]]=0,"nb",IF(G360=1,"m","w"))</f>
        <v>m</v>
      </c>
      <c r="I360" t="str">
        <f t="shared" si="5"/>
        <v>erwachsen</v>
      </c>
      <c r="J360" t="str">
        <f>VLOOKUP(Personen[[#This Row],[Alter]],Altergruppe!$A$1:$C$7,3,TRUE)</f>
        <v>Pensionist/in</v>
      </c>
      <c r="K360" s="1" t="str">
        <f>LOWER(Personen[[#This Row],[email]])</f>
        <v>winifred.oriana@yopmail.com</v>
      </c>
      <c r="L360" s="1" t="str">
        <f>SUBSTITUTE(Personen[[#This Row],[email klein]],"yopmail.com","am-gym.at")</f>
        <v>winifred.oriana@am-gym.at</v>
      </c>
      <c r="M360" s="1" t="str">
        <f>REPLACE(Personen[[#This Row],[email klein]],LEN(K360)-11,12,"@am-gym.at")</f>
        <v>winifred.oriana@am-gym.at</v>
      </c>
    </row>
    <row r="361" spans="1:13" x14ac:dyDescent="0.3">
      <c r="A361">
        <v>1359</v>
      </c>
      <c r="B361" s="1" t="s">
        <v>950</v>
      </c>
      <c r="C361" s="1" t="s">
        <v>240</v>
      </c>
      <c r="D361" s="1" t="s">
        <v>951</v>
      </c>
      <c r="E361">
        <v>33</v>
      </c>
      <c r="F361" s="2">
        <v>8441.42</v>
      </c>
      <c r="G361">
        <v>2</v>
      </c>
      <c r="H361" t="str">
        <f>IF(Personen[[#This Row],[Geschlecht_orig]]=0,"nb",IF(G361=1,"m","w"))</f>
        <v>w</v>
      </c>
      <c r="I361" t="str">
        <f t="shared" si="5"/>
        <v>erwachsen</v>
      </c>
      <c r="J361" t="str">
        <f>VLOOKUP(Personen[[#This Row],[Alter]],Altergruppe!$A$1:$C$7,3,TRUE)</f>
        <v>Erwachsene/r</v>
      </c>
      <c r="K361" s="1" t="str">
        <f>LOWER(Personen[[#This Row],[email]])</f>
        <v>belva.alabaster@yopmail.com</v>
      </c>
      <c r="L361" s="1" t="str">
        <f>SUBSTITUTE(Personen[[#This Row],[email klein]],"yopmail.com","am-gym.at")</f>
        <v>belva.alabaster@am-gym.at</v>
      </c>
      <c r="M361" s="1" t="str">
        <f>REPLACE(Personen[[#This Row],[email klein]],LEN(K361)-11,12,"@am-gym.at")</f>
        <v>belva.alabaster@am-gym.at</v>
      </c>
    </row>
    <row r="362" spans="1:13" x14ac:dyDescent="0.3">
      <c r="A362">
        <v>1360</v>
      </c>
      <c r="B362" s="1" t="s">
        <v>952</v>
      </c>
      <c r="C362" s="1" t="s">
        <v>953</v>
      </c>
      <c r="D362" s="1" t="s">
        <v>954</v>
      </c>
      <c r="E362">
        <v>79</v>
      </c>
      <c r="F362" s="2">
        <v>6690.03</v>
      </c>
      <c r="G362">
        <v>2</v>
      </c>
      <c r="H362" t="str">
        <f>IF(Personen[[#This Row],[Geschlecht_orig]]=0,"nb",IF(G362=1,"m","w"))</f>
        <v>w</v>
      </c>
      <c r="I362" t="str">
        <f t="shared" si="5"/>
        <v>erwachsen</v>
      </c>
      <c r="J362" t="str">
        <f>VLOOKUP(Personen[[#This Row],[Alter]],Altergruppe!$A$1:$C$7,3,TRUE)</f>
        <v>Pensionist/in</v>
      </c>
      <c r="K362" s="1" t="str">
        <f>LOWER(Personen[[#This Row],[email]])</f>
        <v>cecile.weitman@yopmail.com</v>
      </c>
      <c r="L362" s="1" t="str">
        <f>SUBSTITUTE(Personen[[#This Row],[email klein]],"yopmail.com","am-gym.at")</f>
        <v>cecile.weitman@am-gym.at</v>
      </c>
      <c r="M362" s="1" t="str">
        <f>REPLACE(Personen[[#This Row],[email klein]],LEN(K362)-11,12,"@am-gym.at")</f>
        <v>cecile.weitman@am-gym.at</v>
      </c>
    </row>
    <row r="363" spans="1:13" x14ac:dyDescent="0.3">
      <c r="A363">
        <v>1361</v>
      </c>
      <c r="B363" s="1" t="s">
        <v>955</v>
      </c>
      <c r="C363" s="1" t="s">
        <v>956</v>
      </c>
      <c r="D363" s="1" t="s">
        <v>957</v>
      </c>
      <c r="E363">
        <v>30</v>
      </c>
      <c r="F363" s="2">
        <v>3280.96</v>
      </c>
      <c r="G363">
        <v>0</v>
      </c>
      <c r="H363" t="str">
        <f>IF(Personen[[#This Row],[Geschlecht_orig]]=0,"nb",IF(G363=1,"m","w"))</f>
        <v>nb</v>
      </c>
      <c r="I363" t="str">
        <f t="shared" si="5"/>
        <v>erwachsen</v>
      </c>
      <c r="J363" t="str">
        <f>VLOOKUP(Personen[[#This Row],[Alter]],Altergruppe!$A$1:$C$7,3,TRUE)</f>
        <v>Erwachsene/r</v>
      </c>
      <c r="K363" s="1" t="str">
        <f>LOWER(Personen[[#This Row],[email]])</f>
        <v>paola.nester@yopmail.com</v>
      </c>
      <c r="L363" s="1" t="str">
        <f>SUBSTITUTE(Personen[[#This Row],[email klein]],"yopmail.com","am-gym.at")</f>
        <v>paola.nester@am-gym.at</v>
      </c>
      <c r="M363" s="1" t="str">
        <f>REPLACE(Personen[[#This Row],[email klein]],LEN(K363)-11,12,"@am-gym.at")</f>
        <v>paola.nester@am-gym.at</v>
      </c>
    </row>
    <row r="364" spans="1:13" x14ac:dyDescent="0.3">
      <c r="A364">
        <v>1362</v>
      </c>
      <c r="B364" s="1" t="s">
        <v>958</v>
      </c>
      <c r="C364" s="1" t="s">
        <v>959</v>
      </c>
      <c r="D364" s="1" t="s">
        <v>960</v>
      </c>
      <c r="E364">
        <v>95</v>
      </c>
      <c r="F364" s="2">
        <v>5957.79</v>
      </c>
      <c r="G364">
        <v>1</v>
      </c>
      <c r="H364" t="str">
        <f>IF(Personen[[#This Row],[Geschlecht_orig]]=0,"nb",IF(G364=1,"m","w"))</f>
        <v>m</v>
      </c>
      <c r="I364" t="str">
        <f t="shared" si="5"/>
        <v>erwachsen</v>
      </c>
      <c r="J364" t="str">
        <f>VLOOKUP(Personen[[#This Row],[Alter]],Altergruppe!$A$1:$C$7,3,TRUE)</f>
        <v>Pensionist/in</v>
      </c>
      <c r="K364" s="1" t="str">
        <f>LOWER(Personen[[#This Row],[email]])</f>
        <v>kial.carri@yopmail.com</v>
      </c>
      <c r="L364" s="1" t="str">
        <f>SUBSTITUTE(Personen[[#This Row],[email klein]],"yopmail.com","am-gym.at")</f>
        <v>kial.carri@am-gym.at</v>
      </c>
      <c r="M364" s="1" t="str">
        <f>REPLACE(Personen[[#This Row],[email klein]],LEN(K364)-11,12,"@am-gym.at")</f>
        <v>kial.carri@am-gym.at</v>
      </c>
    </row>
    <row r="365" spans="1:13" x14ac:dyDescent="0.3">
      <c r="A365">
        <v>1363</v>
      </c>
      <c r="B365" s="1" t="s">
        <v>961</v>
      </c>
      <c r="C365" s="1" t="s">
        <v>962</v>
      </c>
      <c r="D365" s="1" t="s">
        <v>963</v>
      </c>
      <c r="E365">
        <v>23</v>
      </c>
      <c r="F365" s="2">
        <v>8723.6299999999992</v>
      </c>
      <c r="G365">
        <v>0</v>
      </c>
      <c r="H365" t="str">
        <f>IF(Personen[[#This Row],[Geschlecht_orig]]=0,"nb",IF(G365=1,"m","w"))</f>
        <v>nb</v>
      </c>
      <c r="I365" t="str">
        <f t="shared" si="5"/>
        <v>erwachsen</v>
      </c>
      <c r="J365" t="str">
        <f>VLOOKUP(Personen[[#This Row],[Alter]],Altergruppe!$A$1:$C$7,3,TRUE)</f>
        <v>Erwachsene/r</v>
      </c>
      <c r="K365" s="1" t="str">
        <f>LOWER(Personen[[#This Row],[email]])</f>
        <v>lindie.gunn@yopmail.com</v>
      </c>
      <c r="L365" s="1" t="str">
        <f>SUBSTITUTE(Personen[[#This Row],[email klein]],"yopmail.com","am-gym.at")</f>
        <v>lindie.gunn@am-gym.at</v>
      </c>
      <c r="M365" s="1" t="str">
        <f>REPLACE(Personen[[#This Row],[email klein]],LEN(K365)-11,12,"@am-gym.at")</f>
        <v>lindie.gunn@am-gym.at</v>
      </c>
    </row>
    <row r="366" spans="1:13" x14ac:dyDescent="0.3">
      <c r="A366">
        <v>1364</v>
      </c>
      <c r="B366" s="1" t="s">
        <v>964</v>
      </c>
      <c r="C366" s="1" t="s">
        <v>965</v>
      </c>
      <c r="D366" s="1" t="s">
        <v>966</v>
      </c>
      <c r="E366">
        <v>80</v>
      </c>
      <c r="F366" s="2">
        <v>7719.77</v>
      </c>
      <c r="G366">
        <v>0</v>
      </c>
      <c r="H366" t="str">
        <f>IF(Personen[[#This Row],[Geschlecht_orig]]=0,"nb",IF(G366=1,"m","w"))</f>
        <v>nb</v>
      </c>
      <c r="I366" t="str">
        <f t="shared" si="5"/>
        <v>erwachsen</v>
      </c>
      <c r="J366" t="str">
        <f>VLOOKUP(Personen[[#This Row],[Alter]],Altergruppe!$A$1:$C$7,3,TRUE)</f>
        <v>Pensionist/in</v>
      </c>
      <c r="K366" s="1" t="str">
        <f>LOWER(Personen[[#This Row],[email]])</f>
        <v>cordi.lauraine@yopmail.com</v>
      </c>
      <c r="L366" s="1" t="str">
        <f>SUBSTITUTE(Personen[[#This Row],[email klein]],"yopmail.com","am-gym.at")</f>
        <v>cordi.lauraine@am-gym.at</v>
      </c>
      <c r="M366" s="1" t="str">
        <f>REPLACE(Personen[[#This Row],[email klein]],LEN(K366)-11,12,"@am-gym.at")</f>
        <v>cordi.lauraine@am-gym.at</v>
      </c>
    </row>
    <row r="367" spans="1:13" x14ac:dyDescent="0.3">
      <c r="A367">
        <v>1365</v>
      </c>
      <c r="B367" s="1" t="s">
        <v>967</v>
      </c>
      <c r="C367" s="1" t="s">
        <v>143</v>
      </c>
      <c r="D367" s="1" t="s">
        <v>968</v>
      </c>
      <c r="E367">
        <v>40</v>
      </c>
      <c r="F367" s="2">
        <v>9804.23</v>
      </c>
      <c r="G367">
        <v>0</v>
      </c>
      <c r="H367" t="str">
        <f>IF(Personen[[#This Row],[Geschlecht_orig]]=0,"nb",IF(G367=1,"m","w"))</f>
        <v>nb</v>
      </c>
      <c r="I367" t="str">
        <f t="shared" si="5"/>
        <v>erwachsen</v>
      </c>
      <c r="J367" t="str">
        <f>VLOOKUP(Personen[[#This Row],[Alter]],Altergruppe!$A$1:$C$7,3,TRUE)</f>
        <v>Erwachsene/r</v>
      </c>
      <c r="K367" s="1" t="str">
        <f>LOWER(Personen[[#This Row],[email]])</f>
        <v>caritta.taam@yopmail.com</v>
      </c>
      <c r="L367" s="1" t="str">
        <f>SUBSTITUTE(Personen[[#This Row],[email klein]],"yopmail.com","am-gym.at")</f>
        <v>caritta.taam@am-gym.at</v>
      </c>
      <c r="M367" s="1" t="str">
        <f>REPLACE(Personen[[#This Row],[email klein]],LEN(K367)-11,12,"@am-gym.at")</f>
        <v>caritta.taam@am-gym.at</v>
      </c>
    </row>
    <row r="368" spans="1:13" x14ac:dyDescent="0.3">
      <c r="A368">
        <v>1366</v>
      </c>
      <c r="B368" s="1" t="s">
        <v>969</v>
      </c>
      <c r="C368" s="1" t="s">
        <v>970</v>
      </c>
      <c r="D368" s="1" t="s">
        <v>971</v>
      </c>
      <c r="E368">
        <v>61</v>
      </c>
      <c r="F368" s="2">
        <v>8536.68</v>
      </c>
      <c r="G368">
        <v>1</v>
      </c>
      <c r="H368" t="str">
        <f>IF(Personen[[#This Row],[Geschlecht_orig]]=0,"nb",IF(G368=1,"m","w"))</f>
        <v>m</v>
      </c>
      <c r="I368" t="str">
        <f t="shared" si="5"/>
        <v>erwachsen</v>
      </c>
      <c r="J368" t="str">
        <f>VLOOKUP(Personen[[#This Row],[Alter]],Altergruppe!$A$1:$C$7,3,TRUE)</f>
        <v>Erwachsene/r</v>
      </c>
      <c r="K368" s="1" t="str">
        <f>LOWER(Personen[[#This Row],[email]])</f>
        <v>millie.noelyn@yopmail.com</v>
      </c>
      <c r="L368" s="1" t="str">
        <f>SUBSTITUTE(Personen[[#This Row],[email klein]],"yopmail.com","am-gym.at")</f>
        <v>millie.noelyn@am-gym.at</v>
      </c>
      <c r="M368" s="1" t="str">
        <f>REPLACE(Personen[[#This Row],[email klein]],LEN(K368)-11,12,"@am-gym.at")</f>
        <v>millie.noelyn@am-gym.at</v>
      </c>
    </row>
    <row r="369" spans="1:13" x14ac:dyDescent="0.3">
      <c r="A369">
        <v>1367</v>
      </c>
      <c r="B369" s="1" t="s">
        <v>359</v>
      </c>
      <c r="C369" s="1" t="s">
        <v>972</v>
      </c>
      <c r="D369" s="1" t="s">
        <v>973</v>
      </c>
      <c r="E369">
        <v>48</v>
      </c>
      <c r="F369" s="2">
        <v>4580.8599999999997</v>
      </c>
      <c r="G369">
        <v>1</v>
      </c>
      <c r="H369" t="str">
        <f>IF(Personen[[#This Row],[Geschlecht_orig]]=0,"nb",IF(G369=1,"m","w"))</f>
        <v>m</v>
      </c>
      <c r="I369" t="str">
        <f t="shared" si="5"/>
        <v>erwachsen</v>
      </c>
      <c r="J369" t="str">
        <f>VLOOKUP(Personen[[#This Row],[Alter]],Altergruppe!$A$1:$C$7,3,TRUE)</f>
        <v>Erwachsene/r</v>
      </c>
      <c r="K369" s="1" t="str">
        <f>LOWER(Personen[[#This Row],[email]])</f>
        <v>allis.tillford@yopmail.com</v>
      </c>
      <c r="L369" s="1" t="str">
        <f>SUBSTITUTE(Personen[[#This Row],[email klein]],"yopmail.com","am-gym.at")</f>
        <v>allis.tillford@am-gym.at</v>
      </c>
      <c r="M369" s="1" t="str">
        <f>REPLACE(Personen[[#This Row],[email klein]],LEN(K369)-11,12,"@am-gym.at")</f>
        <v>allis.tillford@am-gym.at</v>
      </c>
    </row>
    <row r="370" spans="1:13" x14ac:dyDescent="0.3">
      <c r="A370">
        <v>1368</v>
      </c>
      <c r="B370" s="1" t="s">
        <v>104</v>
      </c>
      <c r="C370" s="1" t="s">
        <v>852</v>
      </c>
      <c r="D370" s="1" t="s">
        <v>974</v>
      </c>
      <c r="E370">
        <v>47</v>
      </c>
      <c r="F370" s="2">
        <v>3127.56</v>
      </c>
      <c r="G370">
        <v>2</v>
      </c>
      <c r="H370" t="str">
        <f>IF(Personen[[#This Row],[Geschlecht_orig]]=0,"nb",IF(G370=1,"m","w"))</f>
        <v>w</v>
      </c>
      <c r="I370" t="str">
        <f t="shared" si="5"/>
        <v>erwachsen</v>
      </c>
      <c r="J370" t="str">
        <f>VLOOKUP(Personen[[#This Row],[Alter]],Altergruppe!$A$1:$C$7,3,TRUE)</f>
        <v>Erwachsene/r</v>
      </c>
      <c r="K370" s="1" t="str">
        <f>LOWER(Personen[[#This Row],[email]])</f>
        <v>patricia.devlen@yopmail.com</v>
      </c>
      <c r="L370" s="1" t="str">
        <f>SUBSTITUTE(Personen[[#This Row],[email klein]],"yopmail.com","am-gym.at")</f>
        <v>patricia.devlen@am-gym.at</v>
      </c>
      <c r="M370" s="1" t="str">
        <f>REPLACE(Personen[[#This Row],[email klein]],LEN(K370)-11,12,"@am-gym.at")</f>
        <v>patricia.devlen@am-gym.at</v>
      </c>
    </row>
    <row r="371" spans="1:13" x14ac:dyDescent="0.3">
      <c r="A371">
        <v>1369</v>
      </c>
      <c r="B371" s="1" t="s">
        <v>875</v>
      </c>
      <c r="C371" s="1" t="s">
        <v>975</v>
      </c>
      <c r="D371" s="1" t="s">
        <v>976</v>
      </c>
      <c r="E371">
        <v>45</v>
      </c>
      <c r="F371" s="2">
        <v>5714.67</v>
      </c>
      <c r="G371">
        <v>0</v>
      </c>
      <c r="H371" t="str">
        <f>IF(Personen[[#This Row],[Geschlecht_orig]]=0,"nb",IF(G371=1,"m","w"))</f>
        <v>nb</v>
      </c>
      <c r="I371" t="str">
        <f t="shared" si="5"/>
        <v>erwachsen</v>
      </c>
      <c r="J371" t="str">
        <f>VLOOKUP(Personen[[#This Row],[Alter]],Altergruppe!$A$1:$C$7,3,TRUE)</f>
        <v>Erwachsene/r</v>
      </c>
      <c r="K371" s="1" t="str">
        <f>LOWER(Personen[[#This Row],[email]])</f>
        <v>dianemarie.georgy@yopmail.com</v>
      </c>
      <c r="L371" s="1" t="str">
        <f>SUBSTITUTE(Personen[[#This Row],[email klein]],"yopmail.com","am-gym.at")</f>
        <v>dianemarie.georgy@am-gym.at</v>
      </c>
      <c r="M371" s="1" t="str">
        <f>REPLACE(Personen[[#This Row],[email klein]],LEN(K371)-11,12,"@am-gym.at")</f>
        <v>dianemarie.georgy@am-gym.at</v>
      </c>
    </row>
    <row r="372" spans="1:13" x14ac:dyDescent="0.3">
      <c r="A372">
        <v>1370</v>
      </c>
      <c r="B372" s="1" t="s">
        <v>977</v>
      </c>
      <c r="C372" s="1" t="s">
        <v>978</v>
      </c>
      <c r="D372" s="1" t="s">
        <v>979</v>
      </c>
      <c r="E372">
        <v>58</v>
      </c>
      <c r="F372" s="2">
        <v>622.36</v>
      </c>
      <c r="G372">
        <v>0</v>
      </c>
      <c r="H372" t="str">
        <f>IF(Personen[[#This Row],[Geschlecht_orig]]=0,"nb",IF(G372=1,"m","w"))</f>
        <v>nb</v>
      </c>
      <c r="I372" t="str">
        <f t="shared" si="5"/>
        <v>erwachsen</v>
      </c>
      <c r="J372" t="str">
        <f>VLOOKUP(Personen[[#This Row],[Alter]],Altergruppe!$A$1:$C$7,3,TRUE)</f>
        <v>Erwachsene/r</v>
      </c>
      <c r="K372" s="1" t="str">
        <f>LOWER(Personen[[#This Row],[email]])</f>
        <v>averyl.billye@yopmail.com</v>
      </c>
      <c r="L372" s="1" t="str">
        <f>SUBSTITUTE(Personen[[#This Row],[email klein]],"yopmail.com","am-gym.at")</f>
        <v>averyl.billye@am-gym.at</v>
      </c>
      <c r="M372" s="1" t="str">
        <f>REPLACE(Personen[[#This Row],[email klein]],LEN(K372)-11,12,"@am-gym.at")</f>
        <v>averyl.billye@am-gym.at</v>
      </c>
    </row>
    <row r="373" spans="1:13" x14ac:dyDescent="0.3">
      <c r="A373">
        <v>1371</v>
      </c>
      <c r="B373" s="1" t="s">
        <v>980</v>
      </c>
      <c r="C373" s="1" t="s">
        <v>981</v>
      </c>
      <c r="D373" s="1" t="s">
        <v>982</v>
      </c>
      <c r="E373">
        <v>41</v>
      </c>
      <c r="F373" s="2">
        <v>8084.96</v>
      </c>
      <c r="G373">
        <v>1</v>
      </c>
      <c r="H373" t="str">
        <f>IF(Personen[[#This Row],[Geschlecht_orig]]=0,"nb",IF(G373=1,"m","w"))</f>
        <v>m</v>
      </c>
      <c r="I373" t="str">
        <f t="shared" si="5"/>
        <v>erwachsen</v>
      </c>
      <c r="J373" t="str">
        <f>VLOOKUP(Personen[[#This Row],[Alter]],Altergruppe!$A$1:$C$7,3,TRUE)</f>
        <v>Erwachsene/r</v>
      </c>
      <c r="K373" s="1" t="str">
        <f>LOWER(Personen[[#This Row],[email]])</f>
        <v>marita.luhe@yopmail.com</v>
      </c>
      <c r="L373" s="1" t="str">
        <f>SUBSTITUTE(Personen[[#This Row],[email klein]],"yopmail.com","am-gym.at")</f>
        <v>marita.luhe@am-gym.at</v>
      </c>
      <c r="M373" s="1" t="str">
        <f>REPLACE(Personen[[#This Row],[email klein]],LEN(K373)-11,12,"@am-gym.at")</f>
        <v>marita.luhe@am-gym.at</v>
      </c>
    </row>
    <row r="374" spans="1:13" x14ac:dyDescent="0.3">
      <c r="A374">
        <v>1372</v>
      </c>
      <c r="B374" s="1" t="s">
        <v>983</v>
      </c>
      <c r="C374" s="1" t="s">
        <v>741</v>
      </c>
      <c r="D374" s="1" t="s">
        <v>984</v>
      </c>
      <c r="E374">
        <v>23</v>
      </c>
      <c r="F374" s="2">
        <v>7211.68</v>
      </c>
      <c r="G374">
        <v>1</v>
      </c>
      <c r="H374" t="str">
        <f>IF(Personen[[#This Row],[Geschlecht_orig]]=0,"nb",IF(G374=1,"m","w"))</f>
        <v>m</v>
      </c>
      <c r="I374" t="str">
        <f t="shared" si="5"/>
        <v>erwachsen</v>
      </c>
      <c r="J374" t="str">
        <f>VLOOKUP(Personen[[#This Row],[Alter]],Altergruppe!$A$1:$C$7,3,TRUE)</f>
        <v>Erwachsene/r</v>
      </c>
      <c r="K374" s="1" t="str">
        <f>LOWER(Personen[[#This Row],[email]])</f>
        <v>addia.faust@yopmail.com</v>
      </c>
      <c r="L374" s="1" t="str">
        <f>SUBSTITUTE(Personen[[#This Row],[email klein]],"yopmail.com","am-gym.at")</f>
        <v>addia.faust@am-gym.at</v>
      </c>
      <c r="M374" s="1" t="str">
        <f>REPLACE(Personen[[#This Row],[email klein]],LEN(K374)-11,12,"@am-gym.at")</f>
        <v>addia.faust@am-gym.at</v>
      </c>
    </row>
    <row r="375" spans="1:13" x14ac:dyDescent="0.3">
      <c r="A375">
        <v>1373</v>
      </c>
      <c r="B375" s="1" t="s">
        <v>985</v>
      </c>
      <c r="C375" s="1" t="s">
        <v>986</v>
      </c>
      <c r="D375" s="1" t="s">
        <v>987</v>
      </c>
      <c r="E375">
        <v>10</v>
      </c>
      <c r="F375" s="2">
        <v>0</v>
      </c>
      <c r="G375">
        <v>0</v>
      </c>
      <c r="H375" t="str">
        <f>IF(Personen[[#This Row],[Geschlecht_orig]]=0,"nb",IF(G375=1,"m","w"))</f>
        <v>nb</v>
      </c>
      <c r="I375" t="str">
        <f t="shared" si="5"/>
        <v>unmündig</v>
      </c>
      <c r="J375" t="str">
        <f>VLOOKUP(Personen[[#This Row],[Alter]],Altergruppe!$A$1:$C$7,3,TRUE)</f>
        <v>Kind</v>
      </c>
      <c r="K375" s="1" t="str">
        <f>LOWER(Personen[[#This Row],[email]])</f>
        <v>christal.wildermuth@yopmail.com</v>
      </c>
      <c r="L375" s="1" t="str">
        <f>SUBSTITUTE(Personen[[#This Row],[email klein]],"yopmail.com","am-gym.at")</f>
        <v>christal.wildermuth@am-gym.at</v>
      </c>
      <c r="M375" s="1" t="str">
        <f>REPLACE(Personen[[#This Row],[email klein]],LEN(K375)-11,12,"@am-gym.at")</f>
        <v>christal.wildermuth@am-gym.at</v>
      </c>
    </row>
    <row r="376" spans="1:13" x14ac:dyDescent="0.3">
      <c r="A376">
        <v>1374</v>
      </c>
      <c r="B376" s="1" t="s">
        <v>806</v>
      </c>
      <c r="C376" s="1" t="s">
        <v>988</v>
      </c>
      <c r="D376" s="1" t="s">
        <v>989</v>
      </c>
      <c r="E376">
        <v>2</v>
      </c>
      <c r="F376" s="2">
        <v>0</v>
      </c>
      <c r="G376">
        <v>1</v>
      </c>
      <c r="H376" t="str">
        <f>IF(Personen[[#This Row],[Geschlecht_orig]]=0,"nb",IF(G376=1,"m","w"))</f>
        <v>m</v>
      </c>
      <c r="I376" t="str">
        <f t="shared" si="5"/>
        <v>unmündig</v>
      </c>
      <c r="J376" t="str">
        <f>VLOOKUP(Personen[[#This Row],[Alter]],Altergruppe!$A$1:$C$7,3,TRUE)</f>
        <v>Baby</v>
      </c>
      <c r="K376" s="1" t="str">
        <f>LOWER(Personen[[#This Row],[email]])</f>
        <v>talya.jarib@yopmail.com</v>
      </c>
      <c r="L376" s="1" t="str">
        <f>SUBSTITUTE(Personen[[#This Row],[email klein]],"yopmail.com","am-gym.at")</f>
        <v>talya.jarib@am-gym.at</v>
      </c>
      <c r="M376" s="1" t="str">
        <f>REPLACE(Personen[[#This Row],[email klein]],LEN(K376)-11,12,"@am-gym.at")</f>
        <v>talya.jarib@am-gym.at</v>
      </c>
    </row>
    <row r="377" spans="1:13" x14ac:dyDescent="0.3">
      <c r="A377">
        <v>1375</v>
      </c>
      <c r="B377" s="1" t="s">
        <v>622</v>
      </c>
      <c r="C377" s="1" t="s">
        <v>990</v>
      </c>
      <c r="D377" s="1" t="s">
        <v>991</v>
      </c>
      <c r="E377">
        <v>7</v>
      </c>
      <c r="F377" s="2">
        <v>0</v>
      </c>
      <c r="G377">
        <v>2</v>
      </c>
      <c r="H377" t="str">
        <f>IF(Personen[[#This Row],[Geschlecht_orig]]=0,"nb",IF(G377=1,"m","w"))</f>
        <v>w</v>
      </c>
      <c r="I377" t="str">
        <f t="shared" si="5"/>
        <v>unmündig</v>
      </c>
      <c r="J377" t="str">
        <f>VLOOKUP(Personen[[#This Row],[Alter]],Altergruppe!$A$1:$C$7,3,TRUE)</f>
        <v>Kind</v>
      </c>
      <c r="K377" s="1" t="str">
        <f>LOWER(Personen[[#This Row],[email]])</f>
        <v>stevana.greyson@yopmail.com</v>
      </c>
      <c r="L377" s="1" t="str">
        <f>SUBSTITUTE(Personen[[#This Row],[email klein]],"yopmail.com","am-gym.at")</f>
        <v>stevana.greyson@am-gym.at</v>
      </c>
      <c r="M377" s="1" t="str">
        <f>REPLACE(Personen[[#This Row],[email klein]],LEN(K377)-11,12,"@am-gym.at")</f>
        <v>stevana.greyson@am-gym.at</v>
      </c>
    </row>
    <row r="378" spans="1:13" x14ac:dyDescent="0.3">
      <c r="A378">
        <v>1376</v>
      </c>
      <c r="B378" s="1" t="s">
        <v>917</v>
      </c>
      <c r="C378" s="1" t="s">
        <v>992</v>
      </c>
      <c r="D378" s="1" t="s">
        <v>993</v>
      </c>
      <c r="E378">
        <v>78</v>
      </c>
      <c r="F378" s="2">
        <v>271.76</v>
      </c>
      <c r="G378">
        <v>0</v>
      </c>
      <c r="H378" t="str">
        <f>IF(Personen[[#This Row],[Geschlecht_orig]]=0,"nb",IF(G378=1,"m","w"))</f>
        <v>nb</v>
      </c>
      <c r="I378" t="str">
        <f t="shared" si="5"/>
        <v>erwachsen</v>
      </c>
      <c r="J378" t="str">
        <f>VLOOKUP(Personen[[#This Row],[Alter]],Altergruppe!$A$1:$C$7,3,TRUE)</f>
        <v>Pensionist/in</v>
      </c>
      <c r="K378" s="1" t="str">
        <f>LOWER(Personen[[#This Row],[email]])</f>
        <v>adriana.wiener@yopmail.com</v>
      </c>
      <c r="L378" s="1" t="str">
        <f>SUBSTITUTE(Personen[[#This Row],[email klein]],"yopmail.com","am-gym.at")</f>
        <v>adriana.wiener@am-gym.at</v>
      </c>
      <c r="M378" s="1" t="str">
        <f>REPLACE(Personen[[#This Row],[email klein]],LEN(K378)-11,12,"@am-gym.at")</f>
        <v>adriana.wiener@am-gym.at</v>
      </c>
    </row>
    <row r="379" spans="1:13" x14ac:dyDescent="0.3">
      <c r="A379">
        <v>1377</v>
      </c>
      <c r="B379" s="1" t="s">
        <v>994</v>
      </c>
      <c r="C379" s="1" t="s">
        <v>995</v>
      </c>
      <c r="D379" s="1" t="s">
        <v>996</v>
      </c>
      <c r="E379">
        <v>48</v>
      </c>
      <c r="F379" s="2">
        <v>3037.85</v>
      </c>
      <c r="G379">
        <v>0</v>
      </c>
      <c r="H379" t="str">
        <f>IF(Personen[[#This Row],[Geschlecht_orig]]=0,"nb",IF(G379=1,"m","w"))</f>
        <v>nb</v>
      </c>
      <c r="I379" t="str">
        <f t="shared" si="5"/>
        <v>erwachsen</v>
      </c>
      <c r="J379" t="str">
        <f>VLOOKUP(Personen[[#This Row],[Alter]],Altergruppe!$A$1:$C$7,3,TRUE)</f>
        <v>Erwachsene/r</v>
      </c>
      <c r="K379" s="1" t="str">
        <f>LOWER(Personen[[#This Row],[email]])</f>
        <v>aili.linskey@yopmail.com</v>
      </c>
      <c r="L379" s="1" t="str">
        <f>SUBSTITUTE(Personen[[#This Row],[email klein]],"yopmail.com","am-gym.at")</f>
        <v>aili.linskey@am-gym.at</v>
      </c>
      <c r="M379" s="1" t="str">
        <f>REPLACE(Personen[[#This Row],[email klein]],LEN(K379)-11,12,"@am-gym.at")</f>
        <v>aili.linskey@am-gym.at</v>
      </c>
    </row>
    <row r="380" spans="1:13" x14ac:dyDescent="0.3">
      <c r="A380">
        <v>1378</v>
      </c>
      <c r="B380" s="1" t="s">
        <v>481</v>
      </c>
      <c r="C380" s="1" t="s">
        <v>997</v>
      </c>
      <c r="D380" s="1" t="s">
        <v>998</v>
      </c>
      <c r="E380">
        <v>95</v>
      </c>
      <c r="F380" s="2">
        <v>1840.96</v>
      </c>
      <c r="G380">
        <v>2</v>
      </c>
      <c r="H380" t="str">
        <f>IF(Personen[[#This Row],[Geschlecht_orig]]=0,"nb",IF(G380=1,"m","w"))</f>
        <v>w</v>
      </c>
      <c r="I380" t="str">
        <f t="shared" si="5"/>
        <v>erwachsen</v>
      </c>
      <c r="J380" t="str">
        <f>VLOOKUP(Personen[[#This Row],[Alter]],Altergruppe!$A$1:$C$7,3,TRUE)</f>
        <v>Pensionist/in</v>
      </c>
      <c r="K380" s="1" t="str">
        <f>LOWER(Personen[[#This Row],[email]])</f>
        <v>jinny.brotherson@yopmail.com</v>
      </c>
      <c r="L380" s="1" t="str">
        <f>SUBSTITUTE(Personen[[#This Row],[email klein]],"yopmail.com","am-gym.at")</f>
        <v>jinny.brotherson@am-gym.at</v>
      </c>
      <c r="M380" s="1" t="str">
        <f>REPLACE(Personen[[#This Row],[email klein]],LEN(K380)-11,12,"@am-gym.at")</f>
        <v>jinny.brotherson@am-gym.at</v>
      </c>
    </row>
    <row r="381" spans="1:13" x14ac:dyDescent="0.3">
      <c r="A381">
        <v>1379</v>
      </c>
      <c r="B381" s="1" t="s">
        <v>999</v>
      </c>
      <c r="C381" s="1" t="s">
        <v>1000</v>
      </c>
      <c r="D381" s="1" t="s">
        <v>1001</v>
      </c>
      <c r="E381">
        <v>90</v>
      </c>
      <c r="F381" s="2">
        <v>8406.0499999999993</v>
      </c>
      <c r="G381">
        <v>1</v>
      </c>
      <c r="H381" t="str">
        <f>IF(Personen[[#This Row],[Geschlecht_orig]]=0,"nb",IF(G381=1,"m","w"))</f>
        <v>m</v>
      </c>
      <c r="I381" t="str">
        <f t="shared" si="5"/>
        <v>erwachsen</v>
      </c>
      <c r="J381" t="str">
        <f>VLOOKUP(Personen[[#This Row],[Alter]],Altergruppe!$A$1:$C$7,3,TRUE)</f>
        <v>Pensionist/in</v>
      </c>
      <c r="K381" s="1" t="str">
        <f>LOWER(Personen[[#This Row],[email]])</f>
        <v>roberta.medrek@yopmail.com</v>
      </c>
      <c r="L381" s="1" t="str">
        <f>SUBSTITUTE(Personen[[#This Row],[email klein]],"yopmail.com","am-gym.at")</f>
        <v>roberta.medrek@am-gym.at</v>
      </c>
      <c r="M381" s="1" t="str">
        <f>REPLACE(Personen[[#This Row],[email klein]],LEN(K381)-11,12,"@am-gym.at")</f>
        <v>roberta.medrek@am-gym.at</v>
      </c>
    </row>
    <row r="382" spans="1:13" x14ac:dyDescent="0.3">
      <c r="A382">
        <v>1380</v>
      </c>
      <c r="B382" s="1" t="s">
        <v>163</v>
      </c>
      <c r="C382" s="1" t="s">
        <v>1002</v>
      </c>
      <c r="D382" s="1" t="s">
        <v>1003</v>
      </c>
      <c r="E382">
        <v>98</v>
      </c>
      <c r="F382" s="2">
        <v>9566.1200000000008</v>
      </c>
      <c r="G382">
        <v>1</v>
      </c>
      <c r="H382" t="str">
        <f>IF(Personen[[#This Row],[Geschlecht_orig]]=0,"nb",IF(G382=1,"m","w"))</f>
        <v>m</v>
      </c>
      <c r="I382" t="str">
        <f t="shared" si="5"/>
        <v>erwachsen</v>
      </c>
      <c r="J382" t="str">
        <f>VLOOKUP(Personen[[#This Row],[Alter]],Altergruppe!$A$1:$C$7,3,TRUE)</f>
        <v>Pensionist/in</v>
      </c>
      <c r="K382" s="1" t="str">
        <f>LOWER(Personen[[#This Row],[email]])</f>
        <v>melodie.lia@yopmail.com</v>
      </c>
      <c r="L382" s="1" t="str">
        <f>SUBSTITUTE(Personen[[#This Row],[email klein]],"yopmail.com","am-gym.at")</f>
        <v>melodie.lia@am-gym.at</v>
      </c>
      <c r="M382" s="1" t="str">
        <f>REPLACE(Personen[[#This Row],[email klein]],LEN(K382)-11,12,"@am-gym.at")</f>
        <v>melodie.lia@am-gym.at</v>
      </c>
    </row>
    <row r="383" spans="1:13" x14ac:dyDescent="0.3">
      <c r="A383">
        <v>1381</v>
      </c>
      <c r="B383" s="1" t="s">
        <v>1004</v>
      </c>
      <c r="C383" s="1" t="s">
        <v>285</v>
      </c>
      <c r="D383" s="1" t="s">
        <v>1005</v>
      </c>
      <c r="E383">
        <v>75</v>
      </c>
      <c r="F383" s="2">
        <v>5837.41</v>
      </c>
      <c r="G383">
        <v>2</v>
      </c>
      <c r="H383" t="str">
        <f>IF(Personen[[#This Row],[Geschlecht_orig]]=0,"nb",IF(G383=1,"m","w"))</f>
        <v>w</v>
      </c>
      <c r="I383" t="str">
        <f t="shared" si="5"/>
        <v>erwachsen</v>
      </c>
      <c r="J383" t="str">
        <f>VLOOKUP(Personen[[#This Row],[Alter]],Altergruppe!$A$1:$C$7,3,TRUE)</f>
        <v>Pensionist/in</v>
      </c>
      <c r="K383" s="1" t="str">
        <f>LOWER(Personen[[#This Row],[email]])</f>
        <v>justinn.delp@yopmail.com</v>
      </c>
      <c r="L383" s="1" t="str">
        <f>SUBSTITUTE(Personen[[#This Row],[email klein]],"yopmail.com","am-gym.at")</f>
        <v>justinn.delp@am-gym.at</v>
      </c>
      <c r="M383" s="1" t="str">
        <f>REPLACE(Personen[[#This Row],[email klein]],LEN(K383)-11,12,"@am-gym.at")</f>
        <v>justinn.delp@am-gym.at</v>
      </c>
    </row>
    <row r="384" spans="1:13" x14ac:dyDescent="0.3">
      <c r="A384">
        <v>1382</v>
      </c>
      <c r="B384" s="1" t="s">
        <v>177</v>
      </c>
      <c r="C384" s="1" t="s">
        <v>1006</v>
      </c>
      <c r="D384" s="1" t="s">
        <v>1007</v>
      </c>
      <c r="E384">
        <v>27</v>
      </c>
      <c r="F384" s="2">
        <v>7288.14</v>
      </c>
      <c r="G384">
        <v>1</v>
      </c>
      <c r="H384" t="str">
        <f>IF(Personen[[#This Row],[Geschlecht_orig]]=0,"nb",IF(G384=1,"m","w"))</f>
        <v>m</v>
      </c>
      <c r="I384" t="str">
        <f t="shared" si="5"/>
        <v>erwachsen</v>
      </c>
      <c r="J384" t="str">
        <f>VLOOKUP(Personen[[#This Row],[Alter]],Altergruppe!$A$1:$C$7,3,TRUE)</f>
        <v>Erwachsene/r</v>
      </c>
      <c r="K384" s="1" t="str">
        <f>LOWER(Personen[[#This Row],[email]])</f>
        <v>jenda.chabot@yopmail.com</v>
      </c>
      <c r="L384" s="1" t="str">
        <f>SUBSTITUTE(Personen[[#This Row],[email klein]],"yopmail.com","am-gym.at")</f>
        <v>jenda.chabot@am-gym.at</v>
      </c>
      <c r="M384" s="1" t="str">
        <f>REPLACE(Personen[[#This Row],[email klein]],LEN(K384)-11,12,"@am-gym.at")</f>
        <v>jenda.chabot@am-gym.at</v>
      </c>
    </row>
    <row r="385" spans="1:13" x14ac:dyDescent="0.3">
      <c r="A385">
        <v>1383</v>
      </c>
      <c r="B385" s="1" t="s">
        <v>1008</v>
      </c>
      <c r="C385" s="1" t="s">
        <v>920</v>
      </c>
      <c r="D385" s="1" t="s">
        <v>1009</v>
      </c>
      <c r="E385">
        <v>38</v>
      </c>
      <c r="F385" s="2">
        <v>9307.4699999999993</v>
      </c>
      <c r="G385">
        <v>1</v>
      </c>
      <c r="H385" t="str">
        <f>IF(Personen[[#This Row],[Geschlecht_orig]]=0,"nb",IF(G385=1,"m","w"))</f>
        <v>m</v>
      </c>
      <c r="I385" t="str">
        <f t="shared" si="5"/>
        <v>erwachsen</v>
      </c>
      <c r="J385" t="str">
        <f>VLOOKUP(Personen[[#This Row],[Alter]],Altergruppe!$A$1:$C$7,3,TRUE)</f>
        <v>Erwachsene/r</v>
      </c>
      <c r="K385" s="1" t="str">
        <f>LOWER(Personen[[#This Row],[email]])</f>
        <v>charlena.anderea@yopmail.com</v>
      </c>
      <c r="L385" s="1" t="str">
        <f>SUBSTITUTE(Personen[[#This Row],[email klein]],"yopmail.com","am-gym.at")</f>
        <v>charlena.anderea@am-gym.at</v>
      </c>
      <c r="M385" s="1" t="str">
        <f>REPLACE(Personen[[#This Row],[email klein]],LEN(K385)-11,12,"@am-gym.at")</f>
        <v>charlena.anderea@am-gym.at</v>
      </c>
    </row>
    <row r="386" spans="1:13" x14ac:dyDescent="0.3">
      <c r="A386">
        <v>1384</v>
      </c>
      <c r="B386" s="1" t="s">
        <v>1010</v>
      </c>
      <c r="C386" s="1" t="s">
        <v>1011</v>
      </c>
      <c r="D386" s="1" t="s">
        <v>1012</v>
      </c>
      <c r="E386">
        <v>44</v>
      </c>
      <c r="F386" s="2">
        <v>5905.98</v>
      </c>
      <c r="G386">
        <v>2</v>
      </c>
      <c r="H386" t="str">
        <f>IF(Personen[[#This Row],[Geschlecht_orig]]=0,"nb",IF(G386=1,"m","w"))</f>
        <v>w</v>
      </c>
      <c r="I386" t="str">
        <f t="shared" ref="I386:I449" si="6">IF(E386&lt;14,"unmündig",IF(E386&lt;18,"minderjährig","erwachsen"))</f>
        <v>erwachsen</v>
      </c>
      <c r="J386" t="str">
        <f>VLOOKUP(Personen[[#This Row],[Alter]],Altergruppe!$A$1:$C$7,3,TRUE)</f>
        <v>Erwachsene/r</v>
      </c>
      <c r="K386" s="1" t="str">
        <f>LOWER(Personen[[#This Row],[email]])</f>
        <v>betta.carlson@yopmail.com</v>
      </c>
      <c r="L386" s="1" t="str">
        <f>SUBSTITUTE(Personen[[#This Row],[email klein]],"yopmail.com","am-gym.at")</f>
        <v>betta.carlson@am-gym.at</v>
      </c>
      <c r="M386" s="1" t="str">
        <f>REPLACE(Personen[[#This Row],[email klein]],LEN(K386)-11,12,"@am-gym.at")</f>
        <v>betta.carlson@am-gym.at</v>
      </c>
    </row>
    <row r="387" spans="1:13" x14ac:dyDescent="0.3">
      <c r="A387">
        <v>1385</v>
      </c>
      <c r="B387" s="1" t="s">
        <v>1013</v>
      </c>
      <c r="C387" s="1" t="s">
        <v>184</v>
      </c>
      <c r="D387" s="1" t="s">
        <v>1014</v>
      </c>
      <c r="E387">
        <v>28</v>
      </c>
      <c r="F387" s="2">
        <v>4223.93</v>
      </c>
      <c r="G387">
        <v>2</v>
      </c>
      <c r="H387" t="str">
        <f>IF(Personen[[#This Row],[Geschlecht_orig]]=0,"nb",IF(G387=1,"m","w"))</f>
        <v>w</v>
      </c>
      <c r="I387" t="str">
        <f t="shared" si="6"/>
        <v>erwachsen</v>
      </c>
      <c r="J387" t="str">
        <f>VLOOKUP(Personen[[#This Row],[Alter]],Altergruppe!$A$1:$C$7,3,TRUE)</f>
        <v>Erwachsene/r</v>
      </c>
      <c r="K387" s="1" t="str">
        <f>LOWER(Personen[[#This Row],[email]])</f>
        <v>elyssa.tound@yopmail.com</v>
      </c>
      <c r="L387" s="1" t="str">
        <f>SUBSTITUTE(Personen[[#This Row],[email klein]],"yopmail.com","am-gym.at")</f>
        <v>elyssa.tound@am-gym.at</v>
      </c>
      <c r="M387" s="1" t="str">
        <f>REPLACE(Personen[[#This Row],[email klein]],LEN(K387)-11,12,"@am-gym.at")</f>
        <v>elyssa.tound@am-gym.at</v>
      </c>
    </row>
    <row r="388" spans="1:13" x14ac:dyDescent="0.3">
      <c r="A388">
        <v>1386</v>
      </c>
      <c r="B388" s="1" t="s">
        <v>1015</v>
      </c>
      <c r="C388" s="1" t="s">
        <v>536</v>
      </c>
      <c r="D388" s="1" t="s">
        <v>1016</v>
      </c>
      <c r="E388">
        <v>98</v>
      </c>
      <c r="F388" s="2">
        <v>8603.49</v>
      </c>
      <c r="G388">
        <v>0</v>
      </c>
      <c r="H388" t="str">
        <f>IF(Personen[[#This Row],[Geschlecht_orig]]=0,"nb",IF(G388=1,"m","w"))</f>
        <v>nb</v>
      </c>
      <c r="I388" t="str">
        <f t="shared" si="6"/>
        <v>erwachsen</v>
      </c>
      <c r="J388" t="str">
        <f>VLOOKUP(Personen[[#This Row],[Alter]],Altergruppe!$A$1:$C$7,3,TRUE)</f>
        <v>Pensionist/in</v>
      </c>
      <c r="K388" s="1" t="str">
        <f>LOWER(Personen[[#This Row],[email]])</f>
        <v>melina.winthorpe@yopmail.com</v>
      </c>
      <c r="L388" s="1" t="str">
        <f>SUBSTITUTE(Personen[[#This Row],[email klein]],"yopmail.com","am-gym.at")</f>
        <v>melina.winthorpe@am-gym.at</v>
      </c>
      <c r="M388" s="1" t="str">
        <f>REPLACE(Personen[[#This Row],[email klein]],LEN(K388)-11,12,"@am-gym.at")</f>
        <v>melina.winthorpe@am-gym.at</v>
      </c>
    </row>
    <row r="389" spans="1:13" x14ac:dyDescent="0.3">
      <c r="A389">
        <v>1387</v>
      </c>
      <c r="B389" s="1" t="s">
        <v>769</v>
      </c>
      <c r="C389" s="1" t="s">
        <v>1017</v>
      </c>
      <c r="D389" s="1" t="s">
        <v>1018</v>
      </c>
      <c r="E389">
        <v>39</v>
      </c>
      <c r="F389" s="2">
        <v>8241.08</v>
      </c>
      <c r="G389">
        <v>1</v>
      </c>
      <c r="H389" t="str">
        <f>IF(Personen[[#This Row],[Geschlecht_orig]]=0,"nb",IF(G389=1,"m","w"))</f>
        <v>m</v>
      </c>
      <c r="I389" t="str">
        <f t="shared" si="6"/>
        <v>erwachsen</v>
      </c>
      <c r="J389" t="str">
        <f>VLOOKUP(Personen[[#This Row],[Alter]],Altergruppe!$A$1:$C$7,3,TRUE)</f>
        <v>Erwachsene/r</v>
      </c>
      <c r="K389" s="1" t="str">
        <f>LOWER(Personen[[#This Row],[email]])</f>
        <v>katleen.brenn@yopmail.com</v>
      </c>
      <c r="L389" s="1" t="str">
        <f>SUBSTITUTE(Personen[[#This Row],[email klein]],"yopmail.com","am-gym.at")</f>
        <v>katleen.brenn@am-gym.at</v>
      </c>
      <c r="M389" s="1" t="str">
        <f>REPLACE(Personen[[#This Row],[email klein]],LEN(K389)-11,12,"@am-gym.at")</f>
        <v>katleen.brenn@am-gym.at</v>
      </c>
    </row>
    <row r="390" spans="1:13" x14ac:dyDescent="0.3">
      <c r="A390">
        <v>1388</v>
      </c>
      <c r="B390" s="1" t="s">
        <v>1019</v>
      </c>
      <c r="C390" s="1" t="s">
        <v>685</v>
      </c>
      <c r="D390" s="1" t="s">
        <v>1020</v>
      </c>
      <c r="E390">
        <v>43</v>
      </c>
      <c r="F390" s="2">
        <v>545.05999999999995</v>
      </c>
      <c r="G390">
        <v>1</v>
      </c>
      <c r="H390" t="str">
        <f>IF(Personen[[#This Row],[Geschlecht_orig]]=0,"nb",IF(G390=1,"m","w"))</f>
        <v>m</v>
      </c>
      <c r="I390" t="str">
        <f t="shared" si="6"/>
        <v>erwachsen</v>
      </c>
      <c r="J390" t="str">
        <f>VLOOKUP(Personen[[#This Row],[Alter]],Altergruppe!$A$1:$C$7,3,TRUE)</f>
        <v>Erwachsene/r</v>
      </c>
      <c r="K390" s="1" t="str">
        <f>LOWER(Personen[[#This Row],[email]])</f>
        <v>taffy.trey@yopmail.com</v>
      </c>
      <c r="L390" s="1" t="str">
        <f>SUBSTITUTE(Personen[[#This Row],[email klein]],"yopmail.com","am-gym.at")</f>
        <v>taffy.trey@am-gym.at</v>
      </c>
      <c r="M390" s="1" t="str">
        <f>REPLACE(Personen[[#This Row],[email klein]],LEN(K390)-11,12,"@am-gym.at")</f>
        <v>taffy.trey@am-gym.at</v>
      </c>
    </row>
    <row r="391" spans="1:13" x14ac:dyDescent="0.3">
      <c r="A391">
        <v>1389</v>
      </c>
      <c r="B391" s="1" t="s">
        <v>134</v>
      </c>
      <c r="C391" s="1" t="s">
        <v>1021</v>
      </c>
      <c r="D391" s="1" t="s">
        <v>1022</v>
      </c>
      <c r="E391">
        <v>26</v>
      </c>
      <c r="F391" s="2">
        <v>8689.08</v>
      </c>
      <c r="G391">
        <v>0</v>
      </c>
      <c r="H391" t="str">
        <f>IF(Personen[[#This Row],[Geschlecht_orig]]=0,"nb",IF(G391=1,"m","w"))</f>
        <v>nb</v>
      </c>
      <c r="I391" t="str">
        <f t="shared" si="6"/>
        <v>erwachsen</v>
      </c>
      <c r="J391" t="str">
        <f>VLOOKUP(Personen[[#This Row],[Alter]],Altergruppe!$A$1:$C$7,3,TRUE)</f>
        <v>Erwachsene/r</v>
      </c>
      <c r="K391" s="1" t="str">
        <f>LOWER(Personen[[#This Row],[email]])</f>
        <v>kirbee.turne@yopmail.com</v>
      </c>
      <c r="L391" s="1" t="str">
        <f>SUBSTITUTE(Personen[[#This Row],[email klein]],"yopmail.com","am-gym.at")</f>
        <v>kirbee.turne@am-gym.at</v>
      </c>
      <c r="M391" s="1" t="str">
        <f>REPLACE(Personen[[#This Row],[email klein]],LEN(K391)-11,12,"@am-gym.at")</f>
        <v>kirbee.turne@am-gym.at</v>
      </c>
    </row>
    <row r="392" spans="1:13" x14ac:dyDescent="0.3">
      <c r="A392">
        <v>1390</v>
      </c>
      <c r="B392" s="1" t="s">
        <v>1023</v>
      </c>
      <c r="C392" s="1" t="s">
        <v>1024</v>
      </c>
      <c r="D392" s="1" t="s">
        <v>1025</v>
      </c>
      <c r="E392">
        <v>37</v>
      </c>
      <c r="F392" s="2">
        <v>980.86</v>
      </c>
      <c r="G392">
        <v>2</v>
      </c>
      <c r="H392" t="str">
        <f>IF(Personen[[#This Row],[Geschlecht_orig]]=0,"nb",IF(G392=1,"m","w"))</f>
        <v>w</v>
      </c>
      <c r="I392" t="str">
        <f t="shared" si="6"/>
        <v>erwachsen</v>
      </c>
      <c r="J392" t="str">
        <f>VLOOKUP(Personen[[#This Row],[Alter]],Altergruppe!$A$1:$C$7,3,TRUE)</f>
        <v>Erwachsene/r</v>
      </c>
      <c r="K392" s="1" t="str">
        <f>LOWER(Personen[[#This Row],[email]])</f>
        <v>coral.mozelle@yopmail.com</v>
      </c>
      <c r="L392" s="1" t="str">
        <f>SUBSTITUTE(Personen[[#This Row],[email klein]],"yopmail.com","am-gym.at")</f>
        <v>coral.mozelle@am-gym.at</v>
      </c>
      <c r="M392" s="1" t="str">
        <f>REPLACE(Personen[[#This Row],[email klein]],LEN(K392)-11,12,"@am-gym.at")</f>
        <v>coral.mozelle@am-gym.at</v>
      </c>
    </row>
    <row r="393" spans="1:13" x14ac:dyDescent="0.3">
      <c r="A393">
        <v>1391</v>
      </c>
      <c r="B393" s="1" t="s">
        <v>53</v>
      </c>
      <c r="C393" s="1" t="s">
        <v>1026</v>
      </c>
      <c r="D393" s="1" t="s">
        <v>1027</v>
      </c>
      <c r="E393">
        <v>85</v>
      </c>
      <c r="F393" s="2">
        <v>25.73</v>
      </c>
      <c r="G393">
        <v>0</v>
      </c>
      <c r="H393" t="str">
        <f>IF(Personen[[#This Row],[Geschlecht_orig]]=0,"nb",IF(G393=1,"m","w"))</f>
        <v>nb</v>
      </c>
      <c r="I393" t="str">
        <f t="shared" si="6"/>
        <v>erwachsen</v>
      </c>
      <c r="J393" t="str">
        <f>VLOOKUP(Personen[[#This Row],[Alter]],Altergruppe!$A$1:$C$7,3,TRUE)</f>
        <v>Pensionist/in</v>
      </c>
      <c r="K393" s="1" t="str">
        <f>LOWER(Personen[[#This Row],[email]])</f>
        <v>edee.screens@yopmail.com</v>
      </c>
      <c r="L393" s="1" t="str">
        <f>SUBSTITUTE(Personen[[#This Row],[email klein]],"yopmail.com","am-gym.at")</f>
        <v>edee.screens@am-gym.at</v>
      </c>
      <c r="M393" s="1" t="str">
        <f>REPLACE(Personen[[#This Row],[email klein]],LEN(K393)-11,12,"@am-gym.at")</f>
        <v>edee.screens@am-gym.at</v>
      </c>
    </row>
    <row r="394" spans="1:13" x14ac:dyDescent="0.3">
      <c r="A394">
        <v>1392</v>
      </c>
      <c r="B394" s="1" t="s">
        <v>1028</v>
      </c>
      <c r="C394" s="1" t="s">
        <v>699</v>
      </c>
      <c r="D394" s="1" t="s">
        <v>1029</v>
      </c>
      <c r="E394">
        <v>55</v>
      </c>
      <c r="F394" s="2">
        <v>3683.54</v>
      </c>
      <c r="G394">
        <v>0</v>
      </c>
      <c r="H394" t="str">
        <f>IF(Personen[[#This Row],[Geschlecht_orig]]=0,"nb",IF(G394=1,"m","w"))</f>
        <v>nb</v>
      </c>
      <c r="I394" t="str">
        <f t="shared" si="6"/>
        <v>erwachsen</v>
      </c>
      <c r="J394" t="str">
        <f>VLOOKUP(Personen[[#This Row],[Alter]],Altergruppe!$A$1:$C$7,3,TRUE)</f>
        <v>Erwachsene/r</v>
      </c>
      <c r="K394" s="1" t="str">
        <f>LOWER(Personen[[#This Row],[email]])</f>
        <v>gabriellia.fadiman@yopmail.com</v>
      </c>
      <c r="L394" s="1" t="str">
        <f>SUBSTITUTE(Personen[[#This Row],[email klein]],"yopmail.com","am-gym.at")</f>
        <v>gabriellia.fadiman@am-gym.at</v>
      </c>
      <c r="M394" s="1" t="str">
        <f>REPLACE(Personen[[#This Row],[email klein]],LEN(K394)-11,12,"@am-gym.at")</f>
        <v>gabriellia.fadiman@am-gym.at</v>
      </c>
    </row>
    <row r="395" spans="1:13" x14ac:dyDescent="0.3">
      <c r="A395">
        <v>1393</v>
      </c>
      <c r="B395" s="1" t="s">
        <v>1030</v>
      </c>
      <c r="C395" s="1" t="s">
        <v>1031</v>
      </c>
      <c r="D395" s="1" t="s">
        <v>1032</v>
      </c>
      <c r="E395">
        <v>28</v>
      </c>
      <c r="F395" s="2">
        <v>3883.36</v>
      </c>
      <c r="G395">
        <v>2</v>
      </c>
      <c r="H395" t="str">
        <f>IF(Personen[[#This Row],[Geschlecht_orig]]=0,"nb",IF(G395=1,"m","w"))</f>
        <v>w</v>
      </c>
      <c r="I395" t="str">
        <f t="shared" si="6"/>
        <v>erwachsen</v>
      </c>
      <c r="J395" t="str">
        <f>VLOOKUP(Personen[[#This Row],[Alter]],Altergruppe!$A$1:$C$7,3,TRUE)</f>
        <v>Erwachsene/r</v>
      </c>
      <c r="K395" s="1" t="str">
        <f>LOWER(Personen[[#This Row],[email]])</f>
        <v>ingrid.edmund@yopmail.com</v>
      </c>
      <c r="L395" s="1" t="str">
        <f>SUBSTITUTE(Personen[[#This Row],[email klein]],"yopmail.com","am-gym.at")</f>
        <v>ingrid.edmund@am-gym.at</v>
      </c>
      <c r="M395" s="1" t="str">
        <f>REPLACE(Personen[[#This Row],[email klein]],LEN(K395)-11,12,"@am-gym.at")</f>
        <v>ingrid.edmund@am-gym.at</v>
      </c>
    </row>
    <row r="396" spans="1:13" x14ac:dyDescent="0.3">
      <c r="A396">
        <v>1394</v>
      </c>
      <c r="B396" s="1" t="s">
        <v>385</v>
      </c>
      <c r="C396" s="1" t="s">
        <v>1033</v>
      </c>
      <c r="D396" s="1" t="s">
        <v>1034</v>
      </c>
      <c r="E396">
        <v>14</v>
      </c>
      <c r="F396" s="2">
        <v>0</v>
      </c>
      <c r="G396">
        <v>0</v>
      </c>
      <c r="H396" t="str">
        <f>IF(Personen[[#This Row],[Geschlecht_orig]]=0,"nb",IF(G396=1,"m","w"))</f>
        <v>nb</v>
      </c>
      <c r="I396" t="str">
        <f t="shared" si="6"/>
        <v>minderjährig</v>
      </c>
      <c r="J396" t="str">
        <f>VLOOKUP(Personen[[#This Row],[Alter]],Altergruppe!$A$1:$C$7,3,TRUE)</f>
        <v>Jugendliche/r</v>
      </c>
      <c r="K396" s="1" t="str">
        <f>LOWER(Personen[[#This Row],[email]])</f>
        <v>sherrie.beniamino@yopmail.com</v>
      </c>
      <c r="L396" s="1" t="str">
        <f>SUBSTITUTE(Personen[[#This Row],[email klein]],"yopmail.com","am-gym.at")</f>
        <v>sherrie.beniamino@am-gym.at</v>
      </c>
      <c r="M396" s="1" t="str">
        <f>REPLACE(Personen[[#This Row],[email klein]],LEN(K396)-11,12,"@am-gym.at")</f>
        <v>sherrie.beniamino@am-gym.at</v>
      </c>
    </row>
    <row r="397" spans="1:13" x14ac:dyDescent="0.3">
      <c r="A397">
        <v>1395</v>
      </c>
      <c r="B397" s="1" t="s">
        <v>79</v>
      </c>
      <c r="C397" s="1" t="s">
        <v>965</v>
      </c>
      <c r="D397" s="1" t="s">
        <v>1035</v>
      </c>
      <c r="E397">
        <v>3</v>
      </c>
      <c r="F397" s="2">
        <v>0</v>
      </c>
      <c r="G397">
        <v>2</v>
      </c>
      <c r="H397" t="str">
        <f>IF(Personen[[#This Row],[Geschlecht_orig]]=0,"nb",IF(G397=1,"m","w"))</f>
        <v>w</v>
      </c>
      <c r="I397" t="str">
        <f t="shared" si="6"/>
        <v>unmündig</v>
      </c>
      <c r="J397" t="str">
        <f>VLOOKUP(Personen[[#This Row],[Alter]],Altergruppe!$A$1:$C$7,3,TRUE)</f>
        <v>Baby</v>
      </c>
      <c r="K397" s="1" t="str">
        <f>LOWER(Personen[[#This Row],[email]])</f>
        <v>jemie.lauraine@yopmail.com</v>
      </c>
      <c r="L397" s="1" t="str">
        <f>SUBSTITUTE(Personen[[#This Row],[email klein]],"yopmail.com","am-gym.at")</f>
        <v>jemie.lauraine@am-gym.at</v>
      </c>
      <c r="M397" s="1" t="str">
        <f>REPLACE(Personen[[#This Row],[email klein]],LEN(K397)-11,12,"@am-gym.at")</f>
        <v>jemie.lauraine@am-gym.at</v>
      </c>
    </row>
    <row r="398" spans="1:13" x14ac:dyDescent="0.3">
      <c r="A398">
        <v>1396</v>
      </c>
      <c r="B398" s="1" t="s">
        <v>1036</v>
      </c>
      <c r="C398" s="1" t="s">
        <v>1037</v>
      </c>
      <c r="D398" s="1" t="s">
        <v>1038</v>
      </c>
      <c r="E398">
        <v>57</v>
      </c>
      <c r="F398" s="2">
        <v>3365.81</v>
      </c>
      <c r="G398">
        <v>1</v>
      </c>
      <c r="H398" t="str">
        <f>IF(Personen[[#This Row],[Geschlecht_orig]]=0,"nb",IF(G398=1,"m","w"))</f>
        <v>m</v>
      </c>
      <c r="I398" t="str">
        <f t="shared" si="6"/>
        <v>erwachsen</v>
      </c>
      <c r="J398" t="str">
        <f>VLOOKUP(Personen[[#This Row],[Alter]],Altergruppe!$A$1:$C$7,3,TRUE)</f>
        <v>Erwachsene/r</v>
      </c>
      <c r="K398" s="1" t="str">
        <f>LOWER(Personen[[#This Row],[email]])</f>
        <v>debee.slifka@yopmail.com</v>
      </c>
      <c r="L398" s="1" t="str">
        <f>SUBSTITUTE(Personen[[#This Row],[email klein]],"yopmail.com","am-gym.at")</f>
        <v>debee.slifka@am-gym.at</v>
      </c>
      <c r="M398" s="1" t="str">
        <f>REPLACE(Personen[[#This Row],[email klein]],LEN(K398)-11,12,"@am-gym.at")</f>
        <v>debee.slifka@am-gym.at</v>
      </c>
    </row>
    <row r="399" spans="1:13" x14ac:dyDescent="0.3">
      <c r="A399">
        <v>1397</v>
      </c>
      <c r="B399" s="1" t="s">
        <v>1039</v>
      </c>
      <c r="C399" s="1" t="s">
        <v>777</v>
      </c>
      <c r="D399" s="1" t="s">
        <v>1040</v>
      </c>
      <c r="E399">
        <v>10</v>
      </c>
      <c r="F399" s="2">
        <v>0</v>
      </c>
      <c r="G399">
        <v>1</v>
      </c>
      <c r="H399" t="str">
        <f>IF(Personen[[#This Row],[Geschlecht_orig]]=0,"nb",IF(G399=1,"m","w"))</f>
        <v>m</v>
      </c>
      <c r="I399" t="str">
        <f t="shared" si="6"/>
        <v>unmündig</v>
      </c>
      <c r="J399" t="str">
        <f>VLOOKUP(Personen[[#This Row],[Alter]],Altergruppe!$A$1:$C$7,3,TRUE)</f>
        <v>Kind</v>
      </c>
      <c r="K399" s="1" t="str">
        <f>LOWER(Personen[[#This Row],[email]])</f>
        <v>consuela.docilla@yopmail.com</v>
      </c>
      <c r="L399" s="1" t="str">
        <f>SUBSTITUTE(Personen[[#This Row],[email klein]],"yopmail.com","am-gym.at")</f>
        <v>consuela.docilla@am-gym.at</v>
      </c>
      <c r="M399" s="1" t="str">
        <f>REPLACE(Personen[[#This Row],[email klein]],LEN(K399)-11,12,"@am-gym.at")</f>
        <v>consuela.docilla@am-gym.at</v>
      </c>
    </row>
    <row r="400" spans="1:13" x14ac:dyDescent="0.3">
      <c r="A400">
        <v>1398</v>
      </c>
      <c r="B400" s="1" t="s">
        <v>1041</v>
      </c>
      <c r="C400" s="1" t="s">
        <v>1042</v>
      </c>
      <c r="D400" s="1" t="s">
        <v>1043</v>
      </c>
      <c r="E400">
        <v>77</v>
      </c>
      <c r="F400" s="2">
        <v>2629.88</v>
      </c>
      <c r="G400">
        <v>1</v>
      </c>
      <c r="H400" t="str">
        <f>IF(Personen[[#This Row],[Geschlecht_orig]]=0,"nb",IF(G400=1,"m","w"))</f>
        <v>m</v>
      </c>
      <c r="I400" t="str">
        <f t="shared" si="6"/>
        <v>erwachsen</v>
      </c>
      <c r="J400" t="str">
        <f>VLOOKUP(Personen[[#This Row],[Alter]],Altergruppe!$A$1:$C$7,3,TRUE)</f>
        <v>Pensionist/in</v>
      </c>
      <c r="K400" s="1" t="str">
        <f>LOWER(Personen[[#This Row],[email]])</f>
        <v>amelia.bollay@yopmail.com</v>
      </c>
      <c r="L400" s="1" t="str">
        <f>SUBSTITUTE(Personen[[#This Row],[email klein]],"yopmail.com","am-gym.at")</f>
        <v>amelia.bollay@am-gym.at</v>
      </c>
      <c r="M400" s="1" t="str">
        <f>REPLACE(Personen[[#This Row],[email klein]],LEN(K400)-11,12,"@am-gym.at")</f>
        <v>amelia.bollay@am-gym.at</v>
      </c>
    </row>
    <row r="401" spans="1:13" x14ac:dyDescent="0.3">
      <c r="A401">
        <v>1399</v>
      </c>
      <c r="B401" s="1" t="s">
        <v>208</v>
      </c>
      <c r="C401" s="1" t="s">
        <v>1044</v>
      </c>
      <c r="D401" s="1" t="s">
        <v>1045</v>
      </c>
      <c r="E401">
        <v>50</v>
      </c>
      <c r="F401" s="2">
        <v>1265.54</v>
      </c>
      <c r="G401">
        <v>0</v>
      </c>
      <c r="H401" t="str">
        <f>IF(Personen[[#This Row],[Geschlecht_orig]]=0,"nb",IF(G401=1,"m","w"))</f>
        <v>nb</v>
      </c>
      <c r="I401" t="str">
        <f t="shared" si="6"/>
        <v>erwachsen</v>
      </c>
      <c r="J401" t="str">
        <f>VLOOKUP(Personen[[#This Row],[Alter]],Altergruppe!$A$1:$C$7,3,TRUE)</f>
        <v>Erwachsene/r</v>
      </c>
      <c r="K401" s="1" t="str">
        <f>LOWER(Personen[[#This Row],[email]])</f>
        <v>wendi.ferino@yopmail.com</v>
      </c>
      <c r="L401" s="1" t="str">
        <f>SUBSTITUTE(Personen[[#This Row],[email klein]],"yopmail.com","am-gym.at")</f>
        <v>wendi.ferino@am-gym.at</v>
      </c>
      <c r="M401" s="1" t="str">
        <f>REPLACE(Personen[[#This Row],[email klein]],LEN(K401)-11,12,"@am-gym.at")</f>
        <v>wendi.ferino@am-gym.at</v>
      </c>
    </row>
    <row r="402" spans="1:13" x14ac:dyDescent="0.3">
      <c r="A402">
        <v>1400</v>
      </c>
      <c r="B402" s="1" t="s">
        <v>1046</v>
      </c>
      <c r="C402" s="1" t="s">
        <v>590</v>
      </c>
      <c r="D402" s="1" t="s">
        <v>1047</v>
      </c>
      <c r="E402">
        <v>16</v>
      </c>
      <c r="F402" s="2">
        <v>0</v>
      </c>
      <c r="G402">
        <v>1</v>
      </c>
      <c r="H402" t="str">
        <f>IF(Personen[[#This Row],[Geschlecht_orig]]=0,"nb",IF(G402=1,"m","w"))</f>
        <v>m</v>
      </c>
      <c r="I402" t="str">
        <f t="shared" si="6"/>
        <v>minderjährig</v>
      </c>
      <c r="J402" t="str">
        <f>VLOOKUP(Personen[[#This Row],[Alter]],Altergruppe!$A$1:$C$7,3,TRUE)</f>
        <v>Jugendliche/r</v>
      </c>
      <c r="K402" s="1" t="str">
        <f>LOWER(Personen[[#This Row],[email]])</f>
        <v>ethel.jalbert@yopmail.com</v>
      </c>
      <c r="L402" s="1" t="str">
        <f>SUBSTITUTE(Personen[[#This Row],[email klein]],"yopmail.com","am-gym.at")</f>
        <v>ethel.jalbert@am-gym.at</v>
      </c>
      <c r="M402" s="1" t="str">
        <f>REPLACE(Personen[[#This Row],[email klein]],LEN(K402)-11,12,"@am-gym.at")</f>
        <v>ethel.jalbert@am-gym.at</v>
      </c>
    </row>
    <row r="403" spans="1:13" x14ac:dyDescent="0.3">
      <c r="A403">
        <v>1401</v>
      </c>
      <c r="B403" s="1" t="s">
        <v>1048</v>
      </c>
      <c r="C403" s="1" t="s">
        <v>317</v>
      </c>
      <c r="D403" s="1" t="s">
        <v>1049</v>
      </c>
      <c r="E403">
        <v>64</v>
      </c>
      <c r="F403" s="2">
        <v>7421.19</v>
      </c>
      <c r="G403">
        <v>0</v>
      </c>
      <c r="H403" t="str">
        <f>IF(Personen[[#This Row],[Geschlecht_orig]]=0,"nb",IF(G403=1,"m","w"))</f>
        <v>nb</v>
      </c>
      <c r="I403" t="str">
        <f t="shared" si="6"/>
        <v>erwachsen</v>
      </c>
      <c r="J403" t="str">
        <f>VLOOKUP(Personen[[#This Row],[Alter]],Altergruppe!$A$1:$C$7,3,TRUE)</f>
        <v>Erwachsene/r</v>
      </c>
      <c r="K403" s="1" t="str">
        <f>LOWER(Personen[[#This Row],[email]])</f>
        <v>malina.wareing@yopmail.com</v>
      </c>
      <c r="L403" s="1" t="str">
        <f>SUBSTITUTE(Personen[[#This Row],[email klein]],"yopmail.com","am-gym.at")</f>
        <v>malina.wareing@am-gym.at</v>
      </c>
      <c r="M403" s="1" t="str">
        <f>REPLACE(Personen[[#This Row],[email klein]],LEN(K403)-11,12,"@am-gym.at")</f>
        <v>malina.wareing@am-gym.at</v>
      </c>
    </row>
    <row r="404" spans="1:13" x14ac:dyDescent="0.3">
      <c r="A404">
        <v>1402</v>
      </c>
      <c r="B404" s="1" t="s">
        <v>1050</v>
      </c>
      <c r="C404" s="1" t="s">
        <v>1051</v>
      </c>
      <c r="D404" s="1" t="s">
        <v>1052</v>
      </c>
      <c r="E404">
        <v>7</v>
      </c>
      <c r="F404" s="2">
        <v>0</v>
      </c>
      <c r="G404">
        <v>2</v>
      </c>
      <c r="H404" t="str">
        <f>IF(Personen[[#This Row],[Geschlecht_orig]]=0,"nb",IF(G404=1,"m","w"))</f>
        <v>w</v>
      </c>
      <c r="I404" t="str">
        <f t="shared" si="6"/>
        <v>unmündig</v>
      </c>
      <c r="J404" t="str">
        <f>VLOOKUP(Personen[[#This Row],[Alter]],Altergruppe!$A$1:$C$7,3,TRUE)</f>
        <v>Kind</v>
      </c>
      <c r="K404" s="1" t="str">
        <f>LOWER(Personen[[#This Row],[email]])</f>
        <v>heddie.elbertina@yopmail.com</v>
      </c>
      <c r="L404" s="1" t="str">
        <f>SUBSTITUTE(Personen[[#This Row],[email klein]],"yopmail.com","am-gym.at")</f>
        <v>heddie.elbertina@am-gym.at</v>
      </c>
      <c r="M404" s="1" t="str">
        <f>REPLACE(Personen[[#This Row],[email klein]],LEN(K404)-11,12,"@am-gym.at")</f>
        <v>heddie.elbertina@am-gym.at</v>
      </c>
    </row>
    <row r="405" spans="1:13" x14ac:dyDescent="0.3">
      <c r="A405">
        <v>1403</v>
      </c>
      <c r="B405" s="1" t="s">
        <v>53</v>
      </c>
      <c r="C405" s="1" t="s">
        <v>1053</v>
      </c>
      <c r="D405" s="1" t="s">
        <v>1054</v>
      </c>
      <c r="E405">
        <v>56</v>
      </c>
      <c r="F405" s="2">
        <v>9706.7099999999991</v>
      </c>
      <c r="G405">
        <v>1</v>
      </c>
      <c r="H405" t="str">
        <f>IF(Personen[[#This Row],[Geschlecht_orig]]=0,"nb",IF(G405=1,"m","w"))</f>
        <v>m</v>
      </c>
      <c r="I405" t="str">
        <f t="shared" si="6"/>
        <v>erwachsen</v>
      </c>
      <c r="J405" t="str">
        <f>VLOOKUP(Personen[[#This Row],[Alter]],Altergruppe!$A$1:$C$7,3,TRUE)</f>
        <v>Erwachsene/r</v>
      </c>
      <c r="K405" s="1" t="str">
        <f>LOWER(Personen[[#This Row],[email]])</f>
        <v>edee.schlosser@yopmail.com</v>
      </c>
      <c r="L405" s="1" t="str">
        <f>SUBSTITUTE(Personen[[#This Row],[email klein]],"yopmail.com","am-gym.at")</f>
        <v>edee.schlosser@am-gym.at</v>
      </c>
      <c r="M405" s="1" t="str">
        <f>REPLACE(Personen[[#This Row],[email klein]],LEN(K405)-11,12,"@am-gym.at")</f>
        <v>edee.schlosser@am-gym.at</v>
      </c>
    </row>
    <row r="406" spans="1:13" x14ac:dyDescent="0.3">
      <c r="A406">
        <v>1404</v>
      </c>
      <c r="B406" s="1" t="s">
        <v>456</v>
      </c>
      <c r="C406" s="1" t="s">
        <v>1055</v>
      </c>
      <c r="D406" s="1" t="s">
        <v>1056</v>
      </c>
      <c r="E406">
        <v>19</v>
      </c>
      <c r="F406" s="2">
        <v>8798.6299999999992</v>
      </c>
      <c r="G406">
        <v>1</v>
      </c>
      <c r="H406" t="str">
        <f>IF(Personen[[#This Row],[Geschlecht_orig]]=0,"nb",IF(G406=1,"m","w"))</f>
        <v>m</v>
      </c>
      <c r="I406" t="str">
        <f t="shared" si="6"/>
        <v>erwachsen</v>
      </c>
      <c r="J406" t="str">
        <f>VLOOKUP(Personen[[#This Row],[Alter]],Altergruppe!$A$1:$C$7,3,TRUE)</f>
        <v>Erwachsene/r</v>
      </c>
      <c r="K406" s="1" t="str">
        <f>LOWER(Personen[[#This Row],[email]])</f>
        <v>monika.bohlin@yopmail.com</v>
      </c>
      <c r="L406" s="1" t="str">
        <f>SUBSTITUTE(Personen[[#This Row],[email klein]],"yopmail.com","am-gym.at")</f>
        <v>monika.bohlin@am-gym.at</v>
      </c>
      <c r="M406" s="1" t="str">
        <f>REPLACE(Personen[[#This Row],[email klein]],LEN(K406)-11,12,"@am-gym.at")</f>
        <v>monika.bohlin@am-gym.at</v>
      </c>
    </row>
    <row r="407" spans="1:13" x14ac:dyDescent="0.3">
      <c r="A407">
        <v>1405</v>
      </c>
      <c r="B407" s="1" t="s">
        <v>648</v>
      </c>
      <c r="C407" s="1" t="s">
        <v>1057</v>
      </c>
      <c r="D407" s="1" t="s">
        <v>1058</v>
      </c>
      <c r="E407">
        <v>53</v>
      </c>
      <c r="F407" s="2">
        <v>115.87</v>
      </c>
      <c r="G407">
        <v>2</v>
      </c>
      <c r="H407" t="str">
        <f>IF(Personen[[#This Row],[Geschlecht_orig]]=0,"nb",IF(G407=1,"m","w"))</f>
        <v>w</v>
      </c>
      <c r="I407" t="str">
        <f t="shared" si="6"/>
        <v>erwachsen</v>
      </c>
      <c r="J407" t="str">
        <f>VLOOKUP(Personen[[#This Row],[Alter]],Altergruppe!$A$1:$C$7,3,TRUE)</f>
        <v>Erwachsene/r</v>
      </c>
      <c r="K407" s="1" t="str">
        <f>LOWER(Personen[[#This Row],[email]])</f>
        <v>lilith.joachim@yopmail.com</v>
      </c>
      <c r="L407" s="1" t="str">
        <f>SUBSTITUTE(Personen[[#This Row],[email klein]],"yopmail.com","am-gym.at")</f>
        <v>lilith.joachim@am-gym.at</v>
      </c>
      <c r="M407" s="1" t="str">
        <f>REPLACE(Personen[[#This Row],[email klein]],LEN(K407)-11,12,"@am-gym.at")</f>
        <v>lilith.joachim@am-gym.at</v>
      </c>
    </row>
    <row r="408" spans="1:13" x14ac:dyDescent="0.3">
      <c r="A408">
        <v>1406</v>
      </c>
      <c r="B408" s="1" t="s">
        <v>1059</v>
      </c>
      <c r="C408" s="1" t="s">
        <v>47</v>
      </c>
      <c r="D408" s="1" t="s">
        <v>1060</v>
      </c>
      <c r="E408">
        <v>28</v>
      </c>
      <c r="F408" s="2">
        <v>8166.26</v>
      </c>
      <c r="G408">
        <v>0</v>
      </c>
      <c r="H408" t="str">
        <f>IF(Personen[[#This Row],[Geschlecht_orig]]=0,"nb",IF(G408=1,"m","w"))</f>
        <v>nb</v>
      </c>
      <c r="I408" t="str">
        <f t="shared" si="6"/>
        <v>erwachsen</v>
      </c>
      <c r="J408" t="str">
        <f>VLOOKUP(Personen[[#This Row],[Alter]],Altergruppe!$A$1:$C$7,3,TRUE)</f>
        <v>Erwachsene/r</v>
      </c>
      <c r="K408" s="1" t="str">
        <f>LOWER(Personen[[#This Row],[email]])</f>
        <v>isa.felizio@yopmail.com</v>
      </c>
      <c r="L408" s="1" t="str">
        <f>SUBSTITUTE(Personen[[#This Row],[email klein]],"yopmail.com","am-gym.at")</f>
        <v>isa.felizio@am-gym.at</v>
      </c>
      <c r="M408" s="1" t="str">
        <f>REPLACE(Personen[[#This Row],[email klein]],LEN(K408)-11,12,"@am-gym.at")</f>
        <v>isa.felizio@am-gym.at</v>
      </c>
    </row>
    <row r="409" spans="1:13" x14ac:dyDescent="0.3">
      <c r="A409">
        <v>1407</v>
      </c>
      <c r="B409" s="1" t="s">
        <v>1061</v>
      </c>
      <c r="C409" s="1" t="s">
        <v>1062</v>
      </c>
      <c r="D409" s="1" t="s">
        <v>1063</v>
      </c>
      <c r="E409">
        <v>49</v>
      </c>
      <c r="F409" s="2">
        <v>117.29</v>
      </c>
      <c r="G409">
        <v>2</v>
      </c>
      <c r="H409" t="str">
        <f>IF(Personen[[#This Row],[Geschlecht_orig]]=0,"nb",IF(G409=1,"m","w"))</f>
        <v>w</v>
      </c>
      <c r="I409" t="str">
        <f t="shared" si="6"/>
        <v>erwachsen</v>
      </c>
      <c r="J409" t="str">
        <f>VLOOKUP(Personen[[#This Row],[Alter]],Altergruppe!$A$1:$C$7,3,TRUE)</f>
        <v>Erwachsene/r</v>
      </c>
      <c r="K409" s="1" t="str">
        <f>LOWER(Personen[[#This Row],[email]])</f>
        <v>marsiella.dimitris@yopmail.com</v>
      </c>
      <c r="L409" s="1" t="str">
        <f>SUBSTITUTE(Personen[[#This Row],[email klein]],"yopmail.com","am-gym.at")</f>
        <v>marsiella.dimitris@am-gym.at</v>
      </c>
      <c r="M409" s="1" t="str">
        <f>REPLACE(Personen[[#This Row],[email klein]],LEN(K409)-11,12,"@am-gym.at")</f>
        <v>marsiella.dimitris@am-gym.at</v>
      </c>
    </row>
    <row r="410" spans="1:13" x14ac:dyDescent="0.3">
      <c r="A410">
        <v>1408</v>
      </c>
      <c r="B410" s="1" t="s">
        <v>200</v>
      </c>
      <c r="C410" s="1" t="s">
        <v>427</v>
      </c>
      <c r="D410" s="1" t="s">
        <v>1064</v>
      </c>
      <c r="E410">
        <v>16</v>
      </c>
      <c r="F410" s="2">
        <v>0</v>
      </c>
      <c r="G410">
        <v>0</v>
      </c>
      <c r="H410" t="str">
        <f>IF(Personen[[#This Row],[Geschlecht_orig]]=0,"nb",IF(G410=1,"m","w"))</f>
        <v>nb</v>
      </c>
      <c r="I410" t="str">
        <f t="shared" si="6"/>
        <v>minderjährig</v>
      </c>
      <c r="J410" t="str">
        <f>VLOOKUP(Personen[[#This Row],[Alter]],Altergruppe!$A$1:$C$7,3,TRUE)</f>
        <v>Jugendliche/r</v>
      </c>
      <c r="K410" s="1" t="str">
        <f>LOWER(Personen[[#This Row],[email]])</f>
        <v>hayley.arvo@yopmail.com</v>
      </c>
      <c r="L410" s="1" t="str">
        <f>SUBSTITUTE(Personen[[#This Row],[email klein]],"yopmail.com","am-gym.at")</f>
        <v>hayley.arvo@am-gym.at</v>
      </c>
      <c r="M410" s="1" t="str">
        <f>REPLACE(Personen[[#This Row],[email klein]],LEN(K410)-11,12,"@am-gym.at")</f>
        <v>hayley.arvo@am-gym.at</v>
      </c>
    </row>
    <row r="411" spans="1:13" x14ac:dyDescent="0.3">
      <c r="A411">
        <v>1409</v>
      </c>
      <c r="B411" s="1" t="s">
        <v>37</v>
      </c>
      <c r="C411" s="1" t="s">
        <v>1065</v>
      </c>
      <c r="D411" s="1" t="s">
        <v>1066</v>
      </c>
      <c r="E411">
        <v>70</v>
      </c>
      <c r="F411" s="2">
        <v>8202.5300000000007</v>
      </c>
      <c r="G411">
        <v>2</v>
      </c>
      <c r="H411" t="str">
        <f>IF(Personen[[#This Row],[Geschlecht_orig]]=0,"nb",IF(G411=1,"m","w"))</f>
        <v>w</v>
      </c>
      <c r="I411" t="str">
        <f t="shared" si="6"/>
        <v>erwachsen</v>
      </c>
      <c r="J411" t="str">
        <f>VLOOKUP(Personen[[#This Row],[Alter]],Altergruppe!$A$1:$C$7,3,TRUE)</f>
        <v>Pensionist/in</v>
      </c>
      <c r="K411" s="1" t="str">
        <f>LOWER(Personen[[#This Row],[email]])</f>
        <v>kerrin.santoro@yopmail.com</v>
      </c>
      <c r="L411" s="1" t="str">
        <f>SUBSTITUTE(Personen[[#This Row],[email klein]],"yopmail.com","am-gym.at")</f>
        <v>kerrin.santoro@am-gym.at</v>
      </c>
      <c r="M411" s="1" t="str">
        <f>REPLACE(Personen[[#This Row],[email klein]],LEN(K411)-11,12,"@am-gym.at")</f>
        <v>kerrin.santoro@am-gym.at</v>
      </c>
    </row>
    <row r="412" spans="1:13" x14ac:dyDescent="0.3">
      <c r="A412">
        <v>1410</v>
      </c>
      <c r="B412" s="1" t="s">
        <v>568</v>
      </c>
      <c r="C412" s="1" t="s">
        <v>1067</v>
      </c>
      <c r="D412" s="1" t="s">
        <v>1068</v>
      </c>
      <c r="E412">
        <v>20</v>
      </c>
      <c r="F412" s="2">
        <v>1810.85</v>
      </c>
      <c r="G412">
        <v>1</v>
      </c>
      <c r="H412" t="str">
        <f>IF(Personen[[#This Row],[Geschlecht_orig]]=0,"nb",IF(G412=1,"m","w"))</f>
        <v>m</v>
      </c>
      <c r="I412" t="str">
        <f t="shared" si="6"/>
        <v>erwachsen</v>
      </c>
      <c r="J412" t="str">
        <f>VLOOKUP(Personen[[#This Row],[Alter]],Altergruppe!$A$1:$C$7,3,TRUE)</f>
        <v>Erwachsene/r</v>
      </c>
      <c r="K412" s="1" t="str">
        <f>LOWER(Personen[[#This Row],[email]])</f>
        <v>tonia.sparhawk@yopmail.com</v>
      </c>
      <c r="L412" s="1" t="str">
        <f>SUBSTITUTE(Personen[[#This Row],[email klein]],"yopmail.com","am-gym.at")</f>
        <v>tonia.sparhawk@am-gym.at</v>
      </c>
      <c r="M412" s="1" t="str">
        <f>REPLACE(Personen[[#This Row],[email klein]],LEN(K412)-11,12,"@am-gym.at")</f>
        <v>tonia.sparhawk@am-gym.at</v>
      </c>
    </row>
    <row r="413" spans="1:13" x14ac:dyDescent="0.3">
      <c r="A413">
        <v>1411</v>
      </c>
      <c r="B413" s="1" t="s">
        <v>305</v>
      </c>
      <c r="C413" s="1" t="s">
        <v>1069</v>
      </c>
      <c r="D413" s="1" t="s">
        <v>1070</v>
      </c>
      <c r="E413">
        <v>100</v>
      </c>
      <c r="F413" s="2">
        <v>67.150000000000006</v>
      </c>
      <c r="G413">
        <v>0</v>
      </c>
      <c r="H413" t="str">
        <f>IF(Personen[[#This Row],[Geschlecht_orig]]=0,"nb",IF(G413=1,"m","w"))</f>
        <v>nb</v>
      </c>
      <c r="I413" t="str">
        <f t="shared" si="6"/>
        <v>erwachsen</v>
      </c>
      <c r="J413" t="str">
        <f>VLOOKUP(Personen[[#This Row],[Alter]],Altergruppe!$A$1:$C$7,3,TRUE)</f>
        <v>Pensionist/in</v>
      </c>
      <c r="K413" s="1" t="str">
        <f>LOWER(Personen[[#This Row],[email]])</f>
        <v>carlie.roumell@yopmail.com</v>
      </c>
      <c r="L413" s="1" t="str">
        <f>SUBSTITUTE(Personen[[#This Row],[email klein]],"yopmail.com","am-gym.at")</f>
        <v>carlie.roumell@am-gym.at</v>
      </c>
      <c r="M413" s="1" t="str">
        <f>REPLACE(Personen[[#This Row],[email klein]],LEN(K413)-11,12,"@am-gym.at")</f>
        <v>carlie.roumell@am-gym.at</v>
      </c>
    </row>
    <row r="414" spans="1:13" x14ac:dyDescent="0.3">
      <c r="A414">
        <v>1412</v>
      </c>
      <c r="B414" s="1" t="s">
        <v>1071</v>
      </c>
      <c r="C414" s="1" t="s">
        <v>1072</v>
      </c>
      <c r="D414" s="1" t="s">
        <v>1073</v>
      </c>
      <c r="E414">
        <v>34</v>
      </c>
      <c r="F414" s="2">
        <v>4452.6400000000003</v>
      </c>
      <c r="G414">
        <v>0</v>
      </c>
      <c r="H414" t="str">
        <f>IF(Personen[[#This Row],[Geschlecht_orig]]=0,"nb",IF(G414=1,"m","w"))</f>
        <v>nb</v>
      </c>
      <c r="I414" t="str">
        <f t="shared" si="6"/>
        <v>erwachsen</v>
      </c>
      <c r="J414" t="str">
        <f>VLOOKUP(Personen[[#This Row],[Alter]],Altergruppe!$A$1:$C$7,3,TRUE)</f>
        <v>Erwachsene/r</v>
      </c>
      <c r="K414" s="1" t="str">
        <f>LOWER(Personen[[#This Row],[email]])</f>
        <v>aurore.korey@yopmail.com</v>
      </c>
      <c r="L414" s="1" t="str">
        <f>SUBSTITUTE(Personen[[#This Row],[email klein]],"yopmail.com","am-gym.at")</f>
        <v>aurore.korey@am-gym.at</v>
      </c>
      <c r="M414" s="1" t="str">
        <f>REPLACE(Personen[[#This Row],[email klein]],LEN(K414)-11,12,"@am-gym.at")</f>
        <v>aurore.korey@am-gym.at</v>
      </c>
    </row>
    <row r="415" spans="1:13" x14ac:dyDescent="0.3">
      <c r="A415">
        <v>1413</v>
      </c>
      <c r="B415" s="1" t="s">
        <v>1074</v>
      </c>
      <c r="C415" s="1" t="s">
        <v>354</v>
      </c>
      <c r="D415" s="1" t="s">
        <v>1075</v>
      </c>
      <c r="E415">
        <v>37</v>
      </c>
      <c r="F415" s="2">
        <v>3028.45</v>
      </c>
      <c r="G415">
        <v>1</v>
      </c>
      <c r="H415" t="str">
        <f>IF(Personen[[#This Row],[Geschlecht_orig]]=0,"nb",IF(G415=1,"m","w"))</f>
        <v>m</v>
      </c>
      <c r="I415" t="str">
        <f t="shared" si="6"/>
        <v>erwachsen</v>
      </c>
      <c r="J415" t="str">
        <f>VLOOKUP(Personen[[#This Row],[Alter]],Altergruppe!$A$1:$C$7,3,TRUE)</f>
        <v>Erwachsene/r</v>
      </c>
      <c r="K415" s="1" t="str">
        <f>LOWER(Personen[[#This Row],[email]])</f>
        <v>hollie.strephon@yopmail.com</v>
      </c>
      <c r="L415" s="1" t="str">
        <f>SUBSTITUTE(Personen[[#This Row],[email klein]],"yopmail.com","am-gym.at")</f>
        <v>hollie.strephon@am-gym.at</v>
      </c>
      <c r="M415" s="1" t="str">
        <f>REPLACE(Personen[[#This Row],[email klein]],LEN(K415)-11,12,"@am-gym.at")</f>
        <v>hollie.strephon@am-gym.at</v>
      </c>
    </row>
    <row r="416" spans="1:13" x14ac:dyDescent="0.3">
      <c r="A416">
        <v>1414</v>
      </c>
      <c r="B416" s="1" t="s">
        <v>276</v>
      </c>
      <c r="C416" s="1" t="s">
        <v>1076</v>
      </c>
      <c r="D416" s="1" t="s">
        <v>1077</v>
      </c>
      <c r="E416">
        <v>70</v>
      </c>
      <c r="F416" s="2">
        <v>7108.96</v>
      </c>
      <c r="G416">
        <v>0</v>
      </c>
      <c r="H416" t="str">
        <f>IF(Personen[[#This Row],[Geschlecht_orig]]=0,"nb",IF(G416=1,"m","w"))</f>
        <v>nb</v>
      </c>
      <c r="I416" t="str">
        <f t="shared" si="6"/>
        <v>erwachsen</v>
      </c>
      <c r="J416" t="str">
        <f>VLOOKUP(Personen[[#This Row],[Alter]],Altergruppe!$A$1:$C$7,3,TRUE)</f>
        <v>Pensionist/in</v>
      </c>
      <c r="K416" s="1" t="str">
        <f>LOWER(Personen[[#This Row],[email]])</f>
        <v>kirstin.cutlerr@yopmail.com</v>
      </c>
      <c r="L416" s="1" t="str">
        <f>SUBSTITUTE(Personen[[#This Row],[email klein]],"yopmail.com","am-gym.at")</f>
        <v>kirstin.cutlerr@am-gym.at</v>
      </c>
      <c r="M416" s="1" t="str">
        <f>REPLACE(Personen[[#This Row],[email klein]],LEN(K416)-11,12,"@am-gym.at")</f>
        <v>kirstin.cutlerr@am-gym.at</v>
      </c>
    </row>
    <row r="417" spans="1:13" x14ac:dyDescent="0.3">
      <c r="A417">
        <v>1415</v>
      </c>
      <c r="B417" s="1" t="s">
        <v>447</v>
      </c>
      <c r="C417" s="1" t="s">
        <v>1078</v>
      </c>
      <c r="D417" s="1" t="s">
        <v>1079</v>
      </c>
      <c r="E417">
        <v>54</v>
      </c>
      <c r="F417" s="2">
        <v>5394.83</v>
      </c>
      <c r="G417">
        <v>1</v>
      </c>
      <c r="H417" t="str">
        <f>IF(Personen[[#This Row],[Geschlecht_orig]]=0,"nb",IF(G417=1,"m","w"))</f>
        <v>m</v>
      </c>
      <c r="I417" t="str">
        <f t="shared" si="6"/>
        <v>erwachsen</v>
      </c>
      <c r="J417" t="str">
        <f>VLOOKUP(Personen[[#This Row],[Alter]],Altergruppe!$A$1:$C$7,3,TRUE)</f>
        <v>Erwachsene/r</v>
      </c>
      <c r="K417" s="1" t="str">
        <f>LOWER(Personen[[#This Row],[email]])</f>
        <v>tybie.baptlsta@yopmail.com</v>
      </c>
      <c r="L417" s="1" t="str">
        <f>SUBSTITUTE(Personen[[#This Row],[email klein]],"yopmail.com","am-gym.at")</f>
        <v>tybie.baptlsta@am-gym.at</v>
      </c>
      <c r="M417" s="1" t="str">
        <f>REPLACE(Personen[[#This Row],[email klein]],LEN(K417)-11,12,"@am-gym.at")</f>
        <v>tybie.baptlsta@am-gym.at</v>
      </c>
    </row>
    <row r="418" spans="1:13" x14ac:dyDescent="0.3">
      <c r="A418">
        <v>1416</v>
      </c>
      <c r="B418" s="1" t="s">
        <v>701</v>
      </c>
      <c r="C418" s="1" t="s">
        <v>1080</v>
      </c>
      <c r="D418" s="1" t="s">
        <v>1081</v>
      </c>
      <c r="E418">
        <v>76</v>
      </c>
      <c r="F418" s="2">
        <v>9889.0300000000007</v>
      </c>
      <c r="G418">
        <v>0</v>
      </c>
      <c r="H418" t="str">
        <f>IF(Personen[[#This Row],[Geschlecht_orig]]=0,"nb",IF(G418=1,"m","w"))</f>
        <v>nb</v>
      </c>
      <c r="I418" t="str">
        <f t="shared" si="6"/>
        <v>erwachsen</v>
      </c>
      <c r="J418" t="str">
        <f>VLOOKUP(Personen[[#This Row],[Alter]],Altergruppe!$A$1:$C$7,3,TRUE)</f>
        <v>Pensionist/in</v>
      </c>
      <c r="K418" s="1" t="str">
        <f>LOWER(Personen[[#This Row],[email]])</f>
        <v>verla.revkah@yopmail.com</v>
      </c>
      <c r="L418" s="1" t="str">
        <f>SUBSTITUTE(Personen[[#This Row],[email klein]],"yopmail.com","am-gym.at")</f>
        <v>verla.revkah@am-gym.at</v>
      </c>
      <c r="M418" s="1" t="str">
        <f>REPLACE(Personen[[#This Row],[email klein]],LEN(K418)-11,12,"@am-gym.at")</f>
        <v>verla.revkah@am-gym.at</v>
      </c>
    </row>
    <row r="419" spans="1:13" x14ac:dyDescent="0.3">
      <c r="A419">
        <v>1417</v>
      </c>
      <c r="B419" s="1" t="s">
        <v>945</v>
      </c>
      <c r="C419" s="1" t="s">
        <v>306</v>
      </c>
      <c r="D419" s="1" t="s">
        <v>1082</v>
      </c>
      <c r="E419">
        <v>84</v>
      </c>
      <c r="F419" s="2">
        <v>1659.76</v>
      </c>
      <c r="G419">
        <v>0</v>
      </c>
      <c r="H419" t="str">
        <f>IF(Personen[[#This Row],[Geschlecht_orig]]=0,"nb",IF(G419=1,"m","w"))</f>
        <v>nb</v>
      </c>
      <c r="I419" t="str">
        <f t="shared" si="6"/>
        <v>erwachsen</v>
      </c>
      <c r="J419" t="str">
        <f>VLOOKUP(Personen[[#This Row],[Alter]],Altergruppe!$A$1:$C$7,3,TRUE)</f>
        <v>Pensionist/in</v>
      </c>
      <c r="K419" s="1" t="str">
        <f>LOWER(Personen[[#This Row],[email]])</f>
        <v>brianna.ries@yopmail.com</v>
      </c>
      <c r="L419" s="1" t="str">
        <f>SUBSTITUTE(Personen[[#This Row],[email klein]],"yopmail.com","am-gym.at")</f>
        <v>brianna.ries@am-gym.at</v>
      </c>
      <c r="M419" s="1" t="str">
        <f>REPLACE(Personen[[#This Row],[email klein]],LEN(K419)-11,12,"@am-gym.at")</f>
        <v>brianna.ries@am-gym.at</v>
      </c>
    </row>
    <row r="420" spans="1:13" x14ac:dyDescent="0.3">
      <c r="A420">
        <v>1418</v>
      </c>
      <c r="B420" s="1" t="s">
        <v>206</v>
      </c>
      <c r="C420" s="1" t="s">
        <v>1083</v>
      </c>
      <c r="D420" s="1" t="s">
        <v>1084</v>
      </c>
      <c r="E420">
        <v>15</v>
      </c>
      <c r="F420" s="2">
        <v>0</v>
      </c>
      <c r="G420">
        <v>2</v>
      </c>
      <c r="H420" t="str">
        <f>IF(Personen[[#This Row],[Geschlecht_orig]]=0,"nb",IF(G420=1,"m","w"))</f>
        <v>w</v>
      </c>
      <c r="I420" t="str">
        <f t="shared" si="6"/>
        <v>minderjährig</v>
      </c>
      <c r="J420" t="str">
        <f>VLOOKUP(Personen[[#This Row],[Alter]],Altergruppe!$A$1:$C$7,3,TRUE)</f>
        <v>Jugendliche/r</v>
      </c>
      <c r="K420" s="1" t="str">
        <f>LOWER(Personen[[#This Row],[email]])</f>
        <v>briney.cloris@yopmail.com</v>
      </c>
      <c r="L420" s="1" t="str">
        <f>SUBSTITUTE(Personen[[#This Row],[email klein]],"yopmail.com","am-gym.at")</f>
        <v>briney.cloris@am-gym.at</v>
      </c>
      <c r="M420" s="1" t="str">
        <f>REPLACE(Personen[[#This Row],[email klein]],LEN(K420)-11,12,"@am-gym.at")</f>
        <v>briney.cloris@am-gym.at</v>
      </c>
    </row>
    <row r="421" spans="1:13" x14ac:dyDescent="0.3">
      <c r="A421">
        <v>1419</v>
      </c>
      <c r="B421" s="1" t="s">
        <v>262</v>
      </c>
      <c r="C421" s="1" t="s">
        <v>1085</v>
      </c>
      <c r="D421" s="1" t="s">
        <v>1086</v>
      </c>
      <c r="E421">
        <v>34</v>
      </c>
      <c r="F421" s="2">
        <v>1904.77</v>
      </c>
      <c r="G421">
        <v>2</v>
      </c>
      <c r="H421" t="str">
        <f>IF(Personen[[#This Row],[Geschlecht_orig]]=0,"nb",IF(G421=1,"m","w"))</f>
        <v>w</v>
      </c>
      <c r="I421" t="str">
        <f t="shared" si="6"/>
        <v>erwachsen</v>
      </c>
      <c r="J421" t="str">
        <f>VLOOKUP(Personen[[#This Row],[Alter]],Altergruppe!$A$1:$C$7,3,TRUE)</f>
        <v>Erwachsene/r</v>
      </c>
      <c r="K421" s="1" t="str">
        <f>LOWER(Personen[[#This Row],[email]])</f>
        <v>carmencita.kunin@yopmail.com</v>
      </c>
      <c r="L421" s="1" t="str">
        <f>SUBSTITUTE(Personen[[#This Row],[email klein]],"yopmail.com","am-gym.at")</f>
        <v>carmencita.kunin@am-gym.at</v>
      </c>
      <c r="M421" s="1" t="str">
        <f>REPLACE(Personen[[#This Row],[email klein]],LEN(K421)-11,12,"@am-gym.at")</f>
        <v>carmencita.kunin@am-gym.at</v>
      </c>
    </row>
    <row r="422" spans="1:13" x14ac:dyDescent="0.3">
      <c r="A422">
        <v>1420</v>
      </c>
      <c r="B422" s="1" t="s">
        <v>177</v>
      </c>
      <c r="C422" s="1" t="s">
        <v>1087</v>
      </c>
      <c r="D422" s="1" t="s">
        <v>1088</v>
      </c>
      <c r="E422">
        <v>50</v>
      </c>
      <c r="F422" s="2">
        <v>7187.66</v>
      </c>
      <c r="G422">
        <v>1</v>
      </c>
      <c r="H422" t="str">
        <f>IF(Personen[[#This Row],[Geschlecht_orig]]=0,"nb",IF(G422=1,"m","w"))</f>
        <v>m</v>
      </c>
      <c r="I422" t="str">
        <f t="shared" si="6"/>
        <v>erwachsen</v>
      </c>
      <c r="J422" t="str">
        <f>VLOOKUP(Personen[[#This Row],[Alter]],Altergruppe!$A$1:$C$7,3,TRUE)</f>
        <v>Erwachsene/r</v>
      </c>
      <c r="K422" s="1" t="str">
        <f>LOWER(Personen[[#This Row],[email]])</f>
        <v>jenda.carolin@yopmail.com</v>
      </c>
      <c r="L422" s="1" t="str">
        <f>SUBSTITUTE(Personen[[#This Row],[email klein]],"yopmail.com","am-gym.at")</f>
        <v>jenda.carolin@am-gym.at</v>
      </c>
      <c r="M422" s="1" t="str">
        <f>REPLACE(Personen[[#This Row],[email klein]],LEN(K422)-11,12,"@am-gym.at")</f>
        <v>jenda.carolin@am-gym.at</v>
      </c>
    </row>
    <row r="423" spans="1:13" x14ac:dyDescent="0.3">
      <c r="A423">
        <v>1421</v>
      </c>
      <c r="B423" s="1" t="s">
        <v>663</v>
      </c>
      <c r="C423" s="1" t="s">
        <v>1089</v>
      </c>
      <c r="D423" s="1" t="s">
        <v>1090</v>
      </c>
      <c r="E423">
        <v>18</v>
      </c>
      <c r="F423" s="2">
        <v>5274.56</v>
      </c>
      <c r="G423">
        <v>2</v>
      </c>
      <c r="H423" t="str">
        <f>IF(Personen[[#This Row],[Geschlecht_orig]]=0,"nb",IF(G423=1,"m","w"))</f>
        <v>w</v>
      </c>
      <c r="I423" t="str">
        <f t="shared" si="6"/>
        <v>erwachsen</v>
      </c>
      <c r="J423" t="str">
        <f>VLOOKUP(Personen[[#This Row],[Alter]],Altergruppe!$A$1:$C$7,3,TRUE)</f>
        <v>Erwachsene/r</v>
      </c>
      <c r="K423" s="1" t="str">
        <f>LOWER(Personen[[#This Row],[email]])</f>
        <v>roxane.wadell@yopmail.com</v>
      </c>
      <c r="L423" s="1" t="str">
        <f>SUBSTITUTE(Personen[[#This Row],[email klein]],"yopmail.com","am-gym.at")</f>
        <v>roxane.wadell@am-gym.at</v>
      </c>
      <c r="M423" s="1" t="str">
        <f>REPLACE(Personen[[#This Row],[email klein]],LEN(K423)-11,12,"@am-gym.at")</f>
        <v>roxane.wadell@am-gym.at</v>
      </c>
    </row>
    <row r="424" spans="1:13" x14ac:dyDescent="0.3">
      <c r="A424">
        <v>1422</v>
      </c>
      <c r="B424" s="1" t="s">
        <v>955</v>
      </c>
      <c r="C424" s="1" t="s">
        <v>279</v>
      </c>
      <c r="D424" s="1" t="s">
        <v>1091</v>
      </c>
      <c r="E424">
        <v>36</v>
      </c>
      <c r="F424" s="2">
        <v>5761.95</v>
      </c>
      <c r="G424">
        <v>2</v>
      </c>
      <c r="H424" t="str">
        <f>IF(Personen[[#This Row],[Geschlecht_orig]]=0,"nb",IF(G424=1,"m","w"))</f>
        <v>w</v>
      </c>
      <c r="I424" t="str">
        <f t="shared" si="6"/>
        <v>erwachsen</v>
      </c>
      <c r="J424" t="str">
        <f>VLOOKUP(Personen[[#This Row],[Alter]],Altergruppe!$A$1:$C$7,3,TRUE)</f>
        <v>Erwachsene/r</v>
      </c>
      <c r="K424" s="1" t="str">
        <f>LOWER(Personen[[#This Row],[email]])</f>
        <v>paola.lunsford@yopmail.com</v>
      </c>
      <c r="L424" s="1" t="str">
        <f>SUBSTITUTE(Personen[[#This Row],[email klein]],"yopmail.com","am-gym.at")</f>
        <v>paola.lunsford@am-gym.at</v>
      </c>
      <c r="M424" s="1" t="str">
        <f>REPLACE(Personen[[#This Row],[email klein]],LEN(K424)-11,12,"@am-gym.at")</f>
        <v>paola.lunsford@am-gym.at</v>
      </c>
    </row>
    <row r="425" spans="1:13" x14ac:dyDescent="0.3">
      <c r="A425">
        <v>1423</v>
      </c>
      <c r="B425" s="1" t="s">
        <v>1092</v>
      </c>
      <c r="C425" s="1" t="s">
        <v>1093</v>
      </c>
      <c r="D425" s="1" t="s">
        <v>1094</v>
      </c>
      <c r="E425">
        <v>71</v>
      </c>
      <c r="F425" s="2">
        <v>1323.79</v>
      </c>
      <c r="G425">
        <v>1</v>
      </c>
      <c r="H425" t="str">
        <f>IF(Personen[[#This Row],[Geschlecht_orig]]=0,"nb",IF(G425=1,"m","w"))</f>
        <v>m</v>
      </c>
      <c r="I425" t="str">
        <f t="shared" si="6"/>
        <v>erwachsen</v>
      </c>
      <c r="J425" t="str">
        <f>VLOOKUP(Personen[[#This Row],[Alter]],Altergruppe!$A$1:$C$7,3,TRUE)</f>
        <v>Pensionist/in</v>
      </c>
      <c r="K425" s="1" t="str">
        <f>LOWER(Personen[[#This Row],[email]])</f>
        <v>britni.gherardo@yopmail.com</v>
      </c>
      <c r="L425" s="1" t="str">
        <f>SUBSTITUTE(Personen[[#This Row],[email klein]],"yopmail.com","am-gym.at")</f>
        <v>britni.gherardo@am-gym.at</v>
      </c>
      <c r="M425" s="1" t="str">
        <f>REPLACE(Personen[[#This Row],[email klein]],LEN(K425)-11,12,"@am-gym.at")</f>
        <v>britni.gherardo@am-gym.at</v>
      </c>
    </row>
    <row r="426" spans="1:13" x14ac:dyDescent="0.3">
      <c r="A426">
        <v>1424</v>
      </c>
      <c r="B426" s="1" t="s">
        <v>107</v>
      </c>
      <c r="C426" s="1" t="s">
        <v>242</v>
      </c>
      <c r="D426" s="1" t="s">
        <v>1095</v>
      </c>
      <c r="E426">
        <v>61</v>
      </c>
      <c r="F426" s="2">
        <v>3973.81</v>
      </c>
      <c r="G426">
        <v>1</v>
      </c>
      <c r="H426" t="str">
        <f>IF(Personen[[#This Row],[Geschlecht_orig]]=0,"nb",IF(G426=1,"m","w"))</f>
        <v>m</v>
      </c>
      <c r="I426" t="str">
        <f t="shared" si="6"/>
        <v>erwachsen</v>
      </c>
      <c r="J426" t="str">
        <f>VLOOKUP(Personen[[#This Row],[Alter]],Altergruppe!$A$1:$C$7,3,TRUE)</f>
        <v>Erwachsene/r</v>
      </c>
      <c r="K426" s="1" t="str">
        <f>LOWER(Personen[[#This Row],[email]])</f>
        <v>donetta.douglass@yopmail.com</v>
      </c>
      <c r="L426" s="1" t="str">
        <f>SUBSTITUTE(Personen[[#This Row],[email klein]],"yopmail.com","am-gym.at")</f>
        <v>donetta.douglass@am-gym.at</v>
      </c>
      <c r="M426" s="1" t="str">
        <f>REPLACE(Personen[[#This Row],[email klein]],LEN(K426)-11,12,"@am-gym.at")</f>
        <v>donetta.douglass@am-gym.at</v>
      </c>
    </row>
    <row r="427" spans="1:13" x14ac:dyDescent="0.3">
      <c r="A427">
        <v>1425</v>
      </c>
      <c r="B427" s="1" t="s">
        <v>1096</v>
      </c>
      <c r="C427" s="1" t="s">
        <v>1097</v>
      </c>
      <c r="D427" s="1" t="s">
        <v>1098</v>
      </c>
      <c r="E427">
        <v>28</v>
      </c>
      <c r="F427" s="2">
        <v>9572.81</v>
      </c>
      <c r="G427">
        <v>1</v>
      </c>
      <c r="H427" t="str">
        <f>IF(Personen[[#This Row],[Geschlecht_orig]]=0,"nb",IF(G427=1,"m","w"))</f>
        <v>m</v>
      </c>
      <c r="I427" t="str">
        <f t="shared" si="6"/>
        <v>erwachsen</v>
      </c>
      <c r="J427" t="str">
        <f>VLOOKUP(Personen[[#This Row],[Alter]],Altergruppe!$A$1:$C$7,3,TRUE)</f>
        <v>Erwachsene/r</v>
      </c>
      <c r="K427" s="1" t="str">
        <f>LOWER(Personen[[#This Row],[email]])</f>
        <v>clary.riva@yopmail.com</v>
      </c>
      <c r="L427" s="1" t="str">
        <f>SUBSTITUTE(Personen[[#This Row],[email klein]],"yopmail.com","am-gym.at")</f>
        <v>clary.riva@am-gym.at</v>
      </c>
      <c r="M427" s="1" t="str">
        <f>REPLACE(Personen[[#This Row],[email klein]],LEN(K427)-11,12,"@am-gym.at")</f>
        <v>clary.riva@am-gym.at</v>
      </c>
    </row>
    <row r="428" spans="1:13" x14ac:dyDescent="0.3">
      <c r="A428">
        <v>1426</v>
      </c>
      <c r="B428" s="1" t="s">
        <v>1099</v>
      </c>
      <c r="C428" s="1" t="s">
        <v>1100</v>
      </c>
      <c r="D428" s="1" t="s">
        <v>1101</v>
      </c>
      <c r="E428">
        <v>88</v>
      </c>
      <c r="F428" s="2">
        <v>9418.06</v>
      </c>
      <c r="G428">
        <v>0</v>
      </c>
      <c r="H428" t="str">
        <f>IF(Personen[[#This Row],[Geschlecht_orig]]=0,"nb",IF(G428=1,"m","w"))</f>
        <v>nb</v>
      </c>
      <c r="I428" t="str">
        <f t="shared" si="6"/>
        <v>erwachsen</v>
      </c>
      <c r="J428" t="str">
        <f>VLOOKUP(Personen[[#This Row],[Alter]],Altergruppe!$A$1:$C$7,3,TRUE)</f>
        <v>Pensionist/in</v>
      </c>
      <c r="K428" s="1" t="str">
        <f>LOWER(Personen[[#This Row],[email]])</f>
        <v>ann-marie.ludewig@yopmail.com</v>
      </c>
      <c r="L428" s="1" t="str">
        <f>SUBSTITUTE(Personen[[#This Row],[email klein]],"yopmail.com","am-gym.at")</f>
        <v>ann-marie.ludewig@am-gym.at</v>
      </c>
      <c r="M428" s="1" t="str">
        <f>REPLACE(Personen[[#This Row],[email klein]],LEN(K428)-11,12,"@am-gym.at")</f>
        <v>ann-marie.ludewig@am-gym.at</v>
      </c>
    </row>
    <row r="429" spans="1:13" x14ac:dyDescent="0.3">
      <c r="A429">
        <v>1427</v>
      </c>
      <c r="B429" s="1" t="s">
        <v>1102</v>
      </c>
      <c r="C429" s="1" t="s">
        <v>1103</v>
      </c>
      <c r="D429" s="1" t="s">
        <v>1104</v>
      </c>
      <c r="E429">
        <v>95</v>
      </c>
      <c r="F429" s="2">
        <v>2336.11</v>
      </c>
      <c r="G429">
        <v>2</v>
      </c>
      <c r="H429" t="str">
        <f>IF(Personen[[#This Row],[Geschlecht_orig]]=0,"nb",IF(G429=1,"m","w"))</f>
        <v>w</v>
      </c>
      <c r="I429" t="str">
        <f t="shared" si="6"/>
        <v>erwachsen</v>
      </c>
      <c r="J429" t="str">
        <f>VLOOKUP(Personen[[#This Row],[Alter]],Altergruppe!$A$1:$C$7,3,TRUE)</f>
        <v>Pensionist/in</v>
      </c>
      <c r="K429" s="1" t="str">
        <f>LOWER(Personen[[#This Row],[email]])</f>
        <v>fina.faro@yopmail.com</v>
      </c>
      <c r="L429" s="1" t="str">
        <f>SUBSTITUTE(Personen[[#This Row],[email klein]],"yopmail.com","am-gym.at")</f>
        <v>fina.faro@am-gym.at</v>
      </c>
      <c r="M429" s="1" t="str">
        <f>REPLACE(Personen[[#This Row],[email klein]],LEN(K429)-11,12,"@am-gym.at")</f>
        <v>fina.faro@am-gym.at</v>
      </c>
    </row>
    <row r="430" spans="1:13" x14ac:dyDescent="0.3">
      <c r="A430">
        <v>1428</v>
      </c>
      <c r="B430" s="1" t="s">
        <v>1105</v>
      </c>
      <c r="C430" s="1" t="s">
        <v>863</v>
      </c>
      <c r="D430" s="1" t="s">
        <v>1106</v>
      </c>
      <c r="E430">
        <v>49</v>
      </c>
      <c r="F430" s="2">
        <v>4964.55</v>
      </c>
      <c r="G430">
        <v>0</v>
      </c>
      <c r="H430" t="str">
        <f>IF(Personen[[#This Row],[Geschlecht_orig]]=0,"nb",IF(G430=1,"m","w"))</f>
        <v>nb</v>
      </c>
      <c r="I430" t="str">
        <f t="shared" si="6"/>
        <v>erwachsen</v>
      </c>
      <c r="J430" t="str">
        <f>VLOOKUP(Personen[[#This Row],[Alter]],Altergruppe!$A$1:$C$7,3,TRUE)</f>
        <v>Erwachsene/r</v>
      </c>
      <c r="K430" s="1" t="str">
        <f>LOWER(Personen[[#This Row],[email]])</f>
        <v>diena.colp@yopmail.com</v>
      </c>
      <c r="L430" s="1" t="str">
        <f>SUBSTITUTE(Personen[[#This Row],[email klein]],"yopmail.com","am-gym.at")</f>
        <v>diena.colp@am-gym.at</v>
      </c>
      <c r="M430" s="1" t="str">
        <f>REPLACE(Personen[[#This Row],[email klein]],LEN(K430)-11,12,"@am-gym.at")</f>
        <v>diena.colp@am-gym.at</v>
      </c>
    </row>
    <row r="431" spans="1:13" x14ac:dyDescent="0.3">
      <c r="A431">
        <v>1429</v>
      </c>
      <c r="B431" s="1" t="s">
        <v>1107</v>
      </c>
      <c r="C431" s="1" t="s">
        <v>1108</v>
      </c>
      <c r="D431" s="1" t="s">
        <v>1109</v>
      </c>
      <c r="E431">
        <v>61</v>
      </c>
      <c r="F431" s="2">
        <v>6409.55</v>
      </c>
      <c r="G431">
        <v>1</v>
      </c>
      <c r="H431" t="str">
        <f>IF(Personen[[#This Row],[Geschlecht_orig]]=0,"nb",IF(G431=1,"m","w"))</f>
        <v>m</v>
      </c>
      <c r="I431" t="str">
        <f t="shared" si="6"/>
        <v>erwachsen</v>
      </c>
      <c r="J431" t="str">
        <f>VLOOKUP(Personen[[#This Row],[Alter]],Altergruppe!$A$1:$C$7,3,TRUE)</f>
        <v>Erwachsene/r</v>
      </c>
      <c r="K431" s="1" t="str">
        <f>LOWER(Personen[[#This Row],[email]])</f>
        <v>bobinette.daveta@yopmail.com</v>
      </c>
      <c r="L431" s="1" t="str">
        <f>SUBSTITUTE(Personen[[#This Row],[email klein]],"yopmail.com","am-gym.at")</f>
        <v>bobinette.daveta@am-gym.at</v>
      </c>
      <c r="M431" s="1" t="str">
        <f>REPLACE(Personen[[#This Row],[email klein]],LEN(K431)-11,12,"@am-gym.at")</f>
        <v>bobinette.daveta@am-gym.at</v>
      </c>
    </row>
    <row r="432" spans="1:13" x14ac:dyDescent="0.3">
      <c r="A432">
        <v>1430</v>
      </c>
      <c r="B432" s="1" t="s">
        <v>1110</v>
      </c>
      <c r="C432" s="1" t="s">
        <v>1111</v>
      </c>
      <c r="D432" s="1" t="s">
        <v>1112</v>
      </c>
      <c r="E432">
        <v>43</v>
      </c>
      <c r="F432" s="2">
        <v>599.79</v>
      </c>
      <c r="G432">
        <v>1</v>
      </c>
      <c r="H432" t="str">
        <f>IF(Personen[[#This Row],[Geschlecht_orig]]=0,"nb",IF(G432=1,"m","w"))</f>
        <v>m</v>
      </c>
      <c r="I432" t="str">
        <f t="shared" si="6"/>
        <v>erwachsen</v>
      </c>
      <c r="J432" t="str">
        <f>VLOOKUP(Personen[[#This Row],[Alter]],Altergruppe!$A$1:$C$7,3,TRUE)</f>
        <v>Erwachsene/r</v>
      </c>
      <c r="K432" s="1" t="str">
        <f>LOWER(Personen[[#This Row],[email]])</f>
        <v>lolita.rheingold@yopmail.com</v>
      </c>
      <c r="L432" s="1" t="str">
        <f>SUBSTITUTE(Personen[[#This Row],[email klein]],"yopmail.com","am-gym.at")</f>
        <v>lolita.rheingold@am-gym.at</v>
      </c>
      <c r="M432" s="1" t="str">
        <f>REPLACE(Personen[[#This Row],[email klein]],LEN(K432)-11,12,"@am-gym.at")</f>
        <v>lolita.rheingold@am-gym.at</v>
      </c>
    </row>
    <row r="433" spans="1:13" x14ac:dyDescent="0.3">
      <c r="A433">
        <v>1431</v>
      </c>
      <c r="B433" s="1" t="s">
        <v>616</v>
      </c>
      <c r="C433" s="1" t="s">
        <v>16</v>
      </c>
      <c r="D433" s="1" t="s">
        <v>1113</v>
      </c>
      <c r="E433">
        <v>92</v>
      </c>
      <c r="F433" s="2">
        <v>8016.56</v>
      </c>
      <c r="G433">
        <v>1</v>
      </c>
      <c r="H433" t="str">
        <f>IF(Personen[[#This Row],[Geschlecht_orig]]=0,"nb",IF(G433=1,"m","w"))</f>
        <v>m</v>
      </c>
      <c r="I433" t="str">
        <f t="shared" si="6"/>
        <v>erwachsen</v>
      </c>
      <c r="J433" t="str">
        <f>VLOOKUP(Personen[[#This Row],[Alter]],Altergruppe!$A$1:$C$7,3,TRUE)</f>
        <v>Pensionist/in</v>
      </c>
      <c r="K433" s="1" t="str">
        <f>LOWER(Personen[[#This Row],[email]])</f>
        <v>lauryn.krystle@yopmail.com</v>
      </c>
      <c r="L433" s="1" t="str">
        <f>SUBSTITUTE(Personen[[#This Row],[email klein]],"yopmail.com","am-gym.at")</f>
        <v>lauryn.krystle@am-gym.at</v>
      </c>
      <c r="M433" s="1" t="str">
        <f>REPLACE(Personen[[#This Row],[email klein]],LEN(K433)-11,12,"@am-gym.at")</f>
        <v>lauryn.krystle@am-gym.at</v>
      </c>
    </row>
    <row r="434" spans="1:13" x14ac:dyDescent="0.3">
      <c r="A434">
        <v>1432</v>
      </c>
      <c r="B434" s="1" t="s">
        <v>1114</v>
      </c>
      <c r="C434" s="1" t="s">
        <v>1115</v>
      </c>
      <c r="D434" s="1" t="s">
        <v>1116</v>
      </c>
      <c r="E434">
        <v>44</v>
      </c>
      <c r="F434" s="2">
        <v>3985.56</v>
      </c>
      <c r="G434">
        <v>1</v>
      </c>
      <c r="H434" t="str">
        <f>IF(Personen[[#This Row],[Geschlecht_orig]]=0,"nb",IF(G434=1,"m","w"))</f>
        <v>m</v>
      </c>
      <c r="I434" t="str">
        <f t="shared" si="6"/>
        <v>erwachsen</v>
      </c>
      <c r="J434" t="str">
        <f>VLOOKUP(Personen[[#This Row],[Alter]],Altergruppe!$A$1:$C$7,3,TRUE)</f>
        <v>Erwachsene/r</v>
      </c>
      <c r="K434" s="1" t="str">
        <f>LOWER(Personen[[#This Row],[email]])</f>
        <v>dione.hedve@yopmail.com</v>
      </c>
      <c r="L434" s="1" t="str">
        <f>SUBSTITUTE(Personen[[#This Row],[email klein]],"yopmail.com","am-gym.at")</f>
        <v>dione.hedve@am-gym.at</v>
      </c>
      <c r="M434" s="1" t="str">
        <f>REPLACE(Personen[[#This Row],[email klein]],LEN(K434)-11,12,"@am-gym.at")</f>
        <v>dione.hedve@am-gym.at</v>
      </c>
    </row>
    <row r="435" spans="1:13" x14ac:dyDescent="0.3">
      <c r="A435">
        <v>1433</v>
      </c>
      <c r="B435" s="1" t="s">
        <v>568</v>
      </c>
      <c r="C435" s="1" t="s">
        <v>100</v>
      </c>
      <c r="D435" s="1" t="s">
        <v>1117</v>
      </c>
      <c r="E435">
        <v>3</v>
      </c>
      <c r="F435" s="2">
        <v>0</v>
      </c>
      <c r="G435">
        <v>1</v>
      </c>
      <c r="H435" t="str">
        <f>IF(Personen[[#This Row],[Geschlecht_orig]]=0,"nb",IF(G435=1,"m","w"))</f>
        <v>m</v>
      </c>
      <c r="I435" t="str">
        <f t="shared" si="6"/>
        <v>unmündig</v>
      </c>
      <c r="J435" t="str">
        <f>VLOOKUP(Personen[[#This Row],[Alter]],Altergruppe!$A$1:$C$7,3,TRUE)</f>
        <v>Baby</v>
      </c>
      <c r="K435" s="1" t="str">
        <f>LOWER(Personen[[#This Row],[email]])</f>
        <v>tonia.rodmann@yopmail.com</v>
      </c>
      <c r="L435" s="1" t="str">
        <f>SUBSTITUTE(Personen[[#This Row],[email klein]],"yopmail.com","am-gym.at")</f>
        <v>tonia.rodmann@am-gym.at</v>
      </c>
      <c r="M435" s="1" t="str">
        <f>REPLACE(Personen[[#This Row],[email klein]],LEN(K435)-11,12,"@am-gym.at")</f>
        <v>tonia.rodmann@am-gym.at</v>
      </c>
    </row>
    <row r="436" spans="1:13" x14ac:dyDescent="0.3">
      <c r="A436">
        <v>1434</v>
      </c>
      <c r="B436" s="1" t="s">
        <v>1118</v>
      </c>
      <c r="C436" s="1" t="s">
        <v>1119</v>
      </c>
      <c r="D436" s="1" t="s">
        <v>1120</v>
      </c>
      <c r="E436">
        <v>91</v>
      </c>
      <c r="F436" s="2">
        <v>5583.68</v>
      </c>
      <c r="G436">
        <v>0</v>
      </c>
      <c r="H436" t="str">
        <f>IF(Personen[[#This Row],[Geschlecht_orig]]=0,"nb",IF(G436=1,"m","w"))</f>
        <v>nb</v>
      </c>
      <c r="I436" t="str">
        <f t="shared" si="6"/>
        <v>erwachsen</v>
      </c>
      <c r="J436" t="str">
        <f>VLOOKUP(Personen[[#This Row],[Alter]],Altergruppe!$A$1:$C$7,3,TRUE)</f>
        <v>Pensionist/in</v>
      </c>
      <c r="K436" s="1" t="str">
        <f>LOWER(Personen[[#This Row],[email]])</f>
        <v>cyndie.heisel@yopmail.com</v>
      </c>
      <c r="L436" s="1" t="str">
        <f>SUBSTITUTE(Personen[[#This Row],[email klein]],"yopmail.com","am-gym.at")</f>
        <v>cyndie.heisel@am-gym.at</v>
      </c>
      <c r="M436" s="1" t="str">
        <f>REPLACE(Personen[[#This Row],[email klein]],LEN(K436)-11,12,"@am-gym.at")</f>
        <v>cyndie.heisel@am-gym.at</v>
      </c>
    </row>
    <row r="437" spans="1:13" x14ac:dyDescent="0.3">
      <c r="A437">
        <v>1435</v>
      </c>
      <c r="B437" s="1" t="s">
        <v>1121</v>
      </c>
      <c r="C437" s="1" t="s">
        <v>1122</v>
      </c>
      <c r="D437" s="1" t="s">
        <v>1123</v>
      </c>
      <c r="E437">
        <v>84</v>
      </c>
      <c r="F437" s="2">
        <v>6402.15</v>
      </c>
      <c r="G437">
        <v>2</v>
      </c>
      <c r="H437" t="str">
        <f>IF(Personen[[#This Row],[Geschlecht_orig]]=0,"nb",IF(G437=1,"m","w"))</f>
        <v>w</v>
      </c>
      <c r="I437" t="str">
        <f t="shared" si="6"/>
        <v>erwachsen</v>
      </c>
      <c r="J437" t="str">
        <f>VLOOKUP(Personen[[#This Row],[Alter]],Altergruppe!$A$1:$C$7,3,TRUE)</f>
        <v>Pensionist/in</v>
      </c>
      <c r="K437" s="1" t="str">
        <f>LOWER(Personen[[#This Row],[email]])</f>
        <v>annecorinne.anselmi@yopmail.com</v>
      </c>
      <c r="L437" s="1" t="str">
        <f>SUBSTITUTE(Personen[[#This Row],[email klein]],"yopmail.com","am-gym.at")</f>
        <v>annecorinne.anselmi@am-gym.at</v>
      </c>
      <c r="M437" s="1" t="str">
        <f>REPLACE(Personen[[#This Row],[email klein]],LEN(K437)-11,12,"@am-gym.at")</f>
        <v>annecorinne.anselmi@am-gym.at</v>
      </c>
    </row>
    <row r="438" spans="1:13" x14ac:dyDescent="0.3">
      <c r="A438">
        <v>1436</v>
      </c>
      <c r="B438" s="1" t="s">
        <v>757</v>
      </c>
      <c r="C438" s="1" t="s">
        <v>331</v>
      </c>
      <c r="D438" s="1" t="s">
        <v>1124</v>
      </c>
      <c r="E438">
        <v>70</v>
      </c>
      <c r="F438" s="2">
        <v>687.27</v>
      </c>
      <c r="G438">
        <v>2</v>
      </c>
      <c r="H438" t="str">
        <f>IF(Personen[[#This Row],[Geschlecht_orig]]=0,"nb",IF(G438=1,"m","w"))</f>
        <v>w</v>
      </c>
      <c r="I438" t="str">
        <f t="shared" si="6"/>
        <v>erwachsen</v>
      </c>
      <c r="J438" t="str">
        <f>VLOOKUP(Personen[[#This Row],[Alter]],Altergruppe!$A$1:$C$7,3,TRUE)</f>
        <v>Pensionist/in</v>
      </c>
      <c r="K438" s="1" t="str">
        <f>LOWER(Personen[[#This Row],[email]])</f>
        <v>jessamyn.reidar@yopmail.com</v>
      </c>
      <c r="L438" s="1" t="str">
        <f>SUBSTITUTE(Personen[[#This Row],[email klein]],"yopmail.com","am-gym.at")</f>
        <v>jessamyn.reidar@am-gym.at</v>
      </c>
      <c r="M438" s="1" t="str">
        <f>REPLACE(Personen[[#This Row],[email klein]],LEN(K438)-11,12,"@am-gym.at")</f>
        <v>jessamyn.reidar@am-gym.at</v>
      </c>
    </row>
    <row r="439" spans="1:13" x14ac:dyDescent="0.3">
      <c r="A439">
        <v>1437</v>
      </c>
      <c r="B439" s="1" t="s">
        <v>1125</v>
      </c>
      <c r="C439" s="1" t="s">
        <v>1126</v>
      </c>
      <c r="D439" s="1" t="s">
        <v>1127</v>
      </c>
      <c r="E439">
        <v>73</v>
      </c>
      <c r="F439" s="2">
        <v>667.23</v>
      </c>
      <c r="G439">
        <v>2</v>
      </c>
      <c r="H439" t="str">
        <f>IF(Personen[[#This Row],[Geschlecht_orig]]=0,"nb",IF(G439=1,"m","w"))</f>
        <v>w</v>
      </c>
      <c r="I439" t="str">
        <f t="shared" si="6"/>
        <v>erwachsen</v>
      </c>
      <c r="J439" t="str">
        <f>VLOOKUP(Personen[[#This Row],[Alter]],Altergruppe!$A$1:$C$7,3,TRUE)</f>
        <v>Pensionist/in</v>
      </c>
      <c r="K439" s="1" t="str">
        <f>LOWER(Personen[[#This Row],[email]])</f>
        <v>fanchon.henebry@yopmail.com</v>
      </c>
      <c r="L439" s="1" t="str">
        <f>SUBSTITUTE(Personen[[#This Row],[email klein]],"yopmail.com","am-gym.at")</f>
        <v>fanchon.henebry@am-gym.at</v>
      </c>
      <c r="M439" s="1" t="str">
        <f>REPLACE(Personen[[#This Row],[email klein]],LEN(K439)-11,12,"@am-gym.at")</f>
        <v>fanchon.henebry@am-gym.at</v>
      </c>
    </row>
    <row r="440" spans="1:13" x14ac:dyDescent="0.3">
      <c r="A440">
        <v>1438</v>
      </c>
      <c r="B440" s="1" t="s">
        <v>1046</v>
      </c>
      <c r="C440" s="1" t="s">
        <v>1128</v>
      </c>
      <c r="D440" s="1" t="s">
        <v>1129</v>
      </c>
      <c r="E440">
        <v>97</v>
      </c>
      <c r="F440" s="2">
        <v>3106.58</v>
      </c>
      <c r="G440">
        <v>2</v>
      </c>
      <c r="H440" t="str">
        <f>IF(Personen[[#This Row],[Geschlecht_orig]]=0,"nb",IF(G440=1,"m","w"))</f>
        <v>w</v>
      </c>
      <c r="I440" t="str">
        <f t="shared" si="6"/>
        <v>erwachsen</v>
      </c>
      <c r="J440" t="str">
        <f>VLOOKUP(Personen[[#This Row],[Alter]],Altergruppe!$A$1:$C$7,3,TRUE)</f>
        <v>Pensionist/in</v>
      </c>
      <c r="K440" s="1" t="str">
        <f>LOWER(Personen[[#This Row],[email]])</f>
        <v>ethel.genna@yopmail.com</v>
      </c>
      <c r="L440" s="1" t="str">
        <f>SUBSTITUTE(Personen[[#This Row],[email klein]],"yopmail.com","am-gym.at")</f>
        <v>ethel.genna@am-gym.at</v>
      </c>
      <c r="M440" s="1" t="str">
        <f>REPLACE(Personen[[#This Row],[email klein]],LEN(K440)-11,12,"@am-gym.at")</f>
        <v>ethel.genna@am-gym.at</v>
      </c>
    </row>
    <row r="441" spans="1:13" x14ac:dyDescent="0.3">
      <c r="A441">
        <v>1439</v>
      </c>
      <c r="B441" s="1" t="s">
        <v>188</v>
      </c>
      <c r="C441" s="1" t="s">
        <v>1130</v>
      </c>
      <c r="D441" s="1" t="s">
        <v>1131</v>
      </c>
      <c r="E441">
        <v>67</v>
      </c>
      <c r="F441" s="2">
        <v>9865.26</v>
      </c>
      <c r="G441">
        <v>2</v>
      </c>
      <c r="H441" t="str">
        <f>IF(Personen[[#This Row],[Geschlecht_orig]]=0,"nb",IF(G441=1,"m","w"))</f>
        <v>w</v>
      </c>
      <c r="I441" t="str">
        <f t="shared" si="6"/>
        <v>erwachsen</v>
      </c>
      <c r="J441" t="str">
        <f>VLOOKUP(Personen[[#This Row],[Alter]],Altergruppe!$A$1:$C$7,3,TRUE)</f>
        <v>Pensionist/in</v>
      </c>
      <c r="K441" s="1" t="str">
        <f>LOWER(Personen[[#This Row],[email]])</f>
        <v>jorry.anastatius@yopmail.com</v>
      </c>
      <c r="L441" s="1" t="str">
        <f>SUBSTITUTE(Personen[[#This Row],[email klein]],"yopmail.com","am-gym.at")</f>
        <v>jorry.anastatius@am-gym.at</v>
      </c>
      <c r="M441" s="1" t="str">
        <f>REPLACE(Personen[[#This Row],[email klein]],LEN(K441)-11,12,"@am-gym.at")</f>
        <v>jorry.anastatius@am-gym.at</v>
      </c>
    </row>
    <row r="442" spans="1:13" x14ac:dyDescent="0.3">
      <c r="A442">
        <v>1440</v>
      </c>
      <c r="B442" s="1" t="s">
        <v>1132</v>
      </c>
      <c r="C442" s="1" t="s">
        <v>279</v>
      </c>
      <c r="D442" s="1" t="s">
        <v>1133</v>
      </c>
      <c r="E442">
        <v>49</v>
      </c>
      <c r="F442" s="2">
        <v>2097.73</v>
      </c>
      <c r="G442">
        <v>2</v>
      </c>
      <c r="H442" t="str">
        <f>IF(Personen[[#This Row],[Geschlecht_orig]]=0,"nb",IF(G442=1,"m","w"))</f>
        <v>w</v>
      </c>
      <c r="I442" t="str">
        <f t="shared" si="6"/>
        <v>erwachsen</v>
      </c>
      <c r="J442" t="str">
        <f>VLOOKUP(Personen[[#This Row],[Alter]],Altergruppe!$A$1:$C$7,3,TRUE)</f>
        <v>Erwachsene/r</v>
      </c>
      <c r="K442" s="1" t="str">
        <f>LOWER(Personen[[#This Row],[email]])</f>
        <v>candi.lunsford@yopmail.com</v>
      </c>
      <c r="L442" s="1" t="str">
        <f>SUBSTITUTE(Personen[[#This Row],[email klein]],"yopmail.com","am-gym.at")</f>
        <v>candi.lunsford@am-gym.at</v>
      </c>
      <c r="M442" s="1" t="str">
        <f>REPLACE(Personen[[#This Row],[email klein]],LEN(K442)-11,12,"@am-gym.at")</f>
        <v>candi.lunsford@am-gym.at</v>
      </c>
    </row>
    <row r="443" spans="1:13" x14ac:dyDescent="0.3">
      <c r="A443">
        <v>1441</v>
      </c>
      <c r="B443" s="1" t="s">
        <v>447</v>
      </c>
      <c r="C443" s="1" t="s">
        <v>1134</v>
      </c>
      <c r="D443" s="1" t="s">
        <v>1135</v>
      </c>
      <c r="E443">
        <v>43</v>
      </c>
      <c r="F443" s="2">
        <v>903.98</v>
      </c>
      <c r="G443">
        <v>0</v>
      </c>
      <c r="H443" t="str">
        <f>IF(Personen[[#This Row],[Geschlecht_orig]]=0,"nb",IF(G443=1,"m","w"))</f>
        <v>nb</v>
      </c>
      <c r="I443" t="str">
        <f t="shared" si="6"/>
        <v>erwachsen</v>
      </c>
      <c r="J443" t="str">
        <f>VLOOKUP(Personen[[#This Row],[Alter]],Altergruppe!$A$1:$C$7,3,TRUE)</f>
        <v>Erwachsene/r</v>
      </c>
      <c r="K443" s="1" t="str">
        <f>LOWER(Personen[[#This Row],[email]])</f>
        <v>tybie.keelia@yopmail.com</v>
      </c>
      <c r="L443" s="1" t="str">
        <f>SUBSTITUTE(Personen[[#This Row],[email klein]],"yopmail.com","am-gym.at")</f>
        <v>tybie.keelia@am-gym.at</v>
      </c>
      <c r="M443" s="1" t="str">
        <f>REPLACE(Personen[[#This Row],[email klein]],LEN(K443)-11,12,"@am-gym.at")</f>
        <v>tybie.keelia@am-gym.at</v>
      </c>
    </row>
    <row r="444" spans="1:13" x14ac:dyDescent="0.3">
      <c r="A444">
        <v>1442</v>
      </c>
      <c r="B444" s="1" t="s">
        <v>1136</v>
      </c>
      <c r="C444" s="1" t="s">
        <v>1137</v>
      </c>
      <c r="D444" s="1" t="s">
        <v>1138</v>
      </c>
      <c r="E444">
        <v>32</v>
      </c>
      <c r="F444" s="2">
        <v>373.16</v>
      </c>
      <c r="G444">
        <v>2</v>
      </c>
      <c r="H444" t="str">
        <f>IF(Personen[[#This Row],[Geschlecht_orig]]=0,"nb",IF(G444=1,"m","w"))</f>
        <v>w</v>
      </c>
      <c r="I444" t="str">
        <f t="shared" si="6"/>
        <v>erwachsen</v>
      </c>
      <c r="J444" t="str">
        <f>VLOOKUP(Personen[[#This Row],[Alter]],Altergruppe!$A$1:$C$7,3,TRUE)</f>
        <v>Erwachsene/r</v>
      </c>
      <c r="K444" s="1" t="str">
        <f>LOWER(Personen[[#This Row],[email]])</f>
        <v>vere.parsaye@yopmail.com</v>
      </c>
      <c r="L444" s="1" t="str">
        <f>SUBSTITUTE(Personen[[#This Row],[email klein]],"yopmail.com","am-gym.at")</f>
        <v>vere.parsaye@am-gym.at</v>
      </c>
      <c r="M444" s="1" t="str">
        <f>REPLACE(Personen[[#This Row],[email klein]],LEN(K444)-11,12,"@am-gym.at")</f>
        <v>vere.parsaye@am-gym.at</v>
      </c>
    </row>
    <row r="445" spans="1:13" x14ac:dyDescent="0.3">
      <c r="A445">
        <v>1443</v>
      </c>
      <c r="B445" s="1" t="s">
        <v>1105</v>
      </c>
      <c r="C445" s="1" t="s">
        <v>1097</v>
      </c>
      <c r="D445" s="1" t="s">
        <v>1139</v>
      </c>
      <c r="E445">
        <v>4</v>
      </c>
      <c r="F445" s="2">
        <v>0</v>
      </c>
      <c r="G445">
        <v>1</v>
      </c>
      <c r="H445" t="str">
        <f>IF(Personen[[#This Row],[Geschlecht_orig]]=0,"nb",IF(G445=1,"m","w"))</f>
        <v>m</v>
      </c>
      <c r="I445" t="str">
        <f t="shared" si="6"/>
        <v>unmündig</v>
      </c>
      <c r="J445" t="str">
        <f>VLOOKUP(Personen[[#This Row],[Alter]],Altergruppe!$A$1:$C$7,3,TRUE)</f>
        <v>Kleinkind</v>
      </c>
      <c r="K445" s="1" t="str">
        <f>LOWER(Personen[[#This Row],[email]])</f>
        <v>diena.riva@yopmail.com</v>
      </c>
      <c r="L445" s="1" t="str">
        <f>SUBSTITUTE(Personen[[#This Row],[email klein]],"yopmail.com","am-gym.at")</f>
        <v>diena.riva@am-gym.at</v>
      </c>
      <c r="M445" s="1" t="str">
        <f>REPLACE(Personen[[#This Row],[email klein]],LEN(K445)-11,12,"@am-gym.at")</f>
        <v>diena.riva@am-gym.at</v>
      </c>
    </row>
    <row r="446" spans="1:13" x14ac:dyDescent="0.3">
      <c r="A446">
        <v>1444</v>
      </c>
      <c r="B446" s="1" t="s">
        <v>1140</v>
      </c>
      <c r="C446" s="1" t="s">
        <v>198</v>
      </c>
      <c r="D446" s="1" t="s">
        <v>1141</v>
      </c>
      <c r="E446">
        <v>75</v>
      </c>
      <c r="F446" s="2">
        <v>9958.24</v>
      </c>
      <c r="G446">
        <v>2</v>
      </c>
      <c r="H446" t="str">
        <f>IF(Personen[[#This Row],[Geschlecht_orig]]=0,"nb",IF(G446=1,"m","w"))</f>
        <v>w</v>
      </c>
      <c r="I446" t="str">
        <f t="shared" si="6"/>
        <v>erwachsen</v>
      </c>
      <c r="J446" t="str">
        <f>VLOOKUP(Personen[[#This Row],[Alter]],Altergruppe!$A$1:$C$7,3,TRUE)</f>
        <v>Pensionist/in</v>
      </c>
      <c r="K446" s="1" t="str">
        <f>LOWER(Personen[[#This Row],[email]])</f>
        <v>ardenia.deegan@yopmail.com</v>
      </c>
      <c r="L446" s="1" t="str">
        <f>SUBSTITUTE(Personen[[#This Row],[email klein]],"yopmail.com","am-gym.at")</f>
        <v>ardenia.deegan@am-gym.at</v>
      </c>
      <c r="M446" s="1" t="str">
        <f>REPLACE(Personen[[#This Row],[email klein]],LEN(K446)-11,12,"@am-gym.at")</f>
        <v>ardenia.deegan@am-gym.at</v>
      </c>
    </row>
    <row r="447" spans="1:13" x14ac:dyDescent="0.3">
      <c r="A447">
        <v>1445</v>
      </c>
      <c r="B447" s="1" t="s">
        <v>1105</v>
      </c>
      <c r="C447" s="1" t="s">
        <v>1142</v>
      </c>
      <c r="D447" s="1" t="s">
        <v>1143</v>
      </c>
      <c r="E447">
        <v>88</v>
      </c>
      <c r="F447" s="2">
        <v>2973.98</v>
      </c>
      <c r="G447">
        <v>2</v>
      </c>
      <c r="H447" t="str">
        <f>IF(Personen[[#This Row],[Geschlecht_orig]]=0,"nb",IF(G447=1,"m","w"))</f>
        <v>w</v>
      </c>
      <c r="I447" t="str">
        <f t="shared" si="6"/>
        <v>erwachsen</v>
      </c>
      <c r="J447" t="str">
        <f>VLOOKUP(Personen[[#This Row],[Alter]],Altergruppe!$A$1:$C$7,3,TRUE)</f>
        <v>Pensionist/in</v>
      </c>
      <c r="K447" s="1" t="str">
        <f>LOWER(Personen[[#This Row],[email]])</f>
        <v>diena.bartlett@yopmail.com</v>
      </c>
      <c r="L447" s="1" t="str">
        <f>SUBSTITUTE(Personen[[#This Row],[email klein]],"yopmail.com","am-gym.at")</f>
        <v>diena.bartlett@am-gym.at</v>
      </c>
      <c r="M447" s="1" t="str">
        <f>REPLACE(Personen[[#This Row],[email klein]],LEN(K447)-11,12,"@am-gym.at")</f>
        <v>diena.bartlett@am-gym.at</v>
      </c>
    </row>
    <row r="448" spans="1:13" x14ac:dyDescent="0.3">
      <c r="A448">
        <v>1446</v>
      </c>
      <c r="B448" s="1" t="s">
        <v>287</v>
      </c>
      <c r="C448" s="1" t="s">
        <v>1144</v>
      </c>
      <c r="D448" s="1" t="s">
        <v>1145</v>
      </c>
      <c r="E448">
        <v>97</v>
      </c>
      <c r="F448" s="2">
        <v>6558.46</v>
      </c>
      <c r="G448">
        <v>0</v>
      </c>
      <c r="H448" t="str">
        <f>IF(Personen[[#This Row],[Geschlecht_orig]]=0,"nb",IF(G448=1,"m","w"))</f>
        <v>nb</v>
      </c>
      <c r="I448" t="str">
        <f t="shared" si="6"/>
        <v>erwachsen</v>
      </c>
      <c r="J448" t="str">
        <f>VLOOKUP(Personen[[#This Row],[Alter]],Altergruppe!$A$1:$C$7,3,TRUE)</f>
        <v>Pensionist/in</v>
      </c>
      <c r="K448" s="1" t="str">
        <f>LOWER(Personen[[#This Row],[email]])</f>
        <v>latisha.ariella@yopmail.com</v>
      </c>
      <c r="L448" s="1" t="str">
        <f>SUBSTITUTE(Personen[[#This Row],[email klein]],"yopmail.com","am-gym.at")</f>
        <v>latisha.ariella@am-gym.at</v>
      </c>
      <c r="M448" s="1" t="str">
        <f>REPLACE(Personen[[#This Row],[email klein]],LEN(K448)-11,12,"@am-gym.at")</f>
        <v>latisha.ariella@am-gym.at</v>
      </c>
    </row>
    <row r="449" spans="1:13" x14ac:dyDescent="0.3">
      <c r="A449">
        <v>1447</v>
      </c>
      <c r="B449" s="1" t="s">
        <v>1146</v>
      </c>
      <c r="C449" s="1" t="s">
        <v>1147</v>
      </c>
      <c r="D449" s="1" t="s">
        <v>1148</v>
      </c>
      <c r="E449">
        <v>100</v>
      </c>
      <c r="F449" s="2">
        <v>518.79</v>
      </c>
      <c r="G449">
        <v>0</v>
      </c>
      <c r="H449" t="str">
        <f>IF(Personen[[#This Row],[Geschlecht_orig]]=0,"nb",IF(G449=1,"m","w"))</f>
        <v>nb</v>
      </c>
      <c r="I449" t="str">
        <f t="shared" si="6"/>
        <v>erwachsen</v>
      </c>
      <c r="J449" t="str">
        <f>VLOOKUP(Personen[[#This Row],[Alter]],Altergruppe!$A$1:$C$7,3,TRUE)</f>
        <v>Pensionist/in</v>
      </c>
      <c r="K449" s="1" t="str">
        <f>LOWER(Personen[[#This Row],[email]])</f>
        <v>janenna.willie@yopmail.com</v>
      </c>
      <c r="L449" s="1" t="str">
        <f>SUBSTITUTE(Personen[[#This Row],[email klein]],"yopmail.com","am-gym.at")</f>
        <v>janenna.willie@am-gym.at</v>
      </c>
      <c r="M449" s="1" t="str">
        <f>REPLACE(Personen[[#This Row],[email klein]],LEN(K449)-11,12,"@am-gym.at")</f>
        <v>janenna.willie@am-gym.at</v>
      </c>
    </row>
    <row r="450" spans="1:13" x14ac:dyDescent="0.3">
      <c r="A450">
        <v>1448</v>
      </c>
      <c r="B450" s="1" t="s">
        <v>1149</v>
      </c>
      <c r="C450" s="1" t="s">
        <v>1150</v>
      </c>
      <c r="D450" s="1" t="s">
        <v>1151</v>
      </c>
      <c r="E450">
        <v>22</v>
      </c>
      <c r="F450" s="2">
        <v>6191.72</v>
      </c>
      <c r="G450">
        <v>1</v>
      </c>
      <c r="H450" t="str">
        <f>IF(Personen[[#This Row],[Geschlecht_orig]]=0,"nb",IF(G450=1,"m","w"))</f>
        <v>m</v>
      </c>
      <c r="I450" t="str">
        <f t="shared" ref="I450:I513" si="7">IF(E450&lt;14,"unmündig",IF(E450&lt;18,"minderjährig","erwachsen"))</f>
        <v>erwachsen</v>
      </c>
      <c r="J450" t="str">
        <f>VLOOKUP(Personen[[#This Row],[Alter]],Altergruppe!$A$1:$C$7,3,TRUE)</f>
        <v>Erwachsene/r</v>
      </c>
      <c r="K450" s="1" t="str">
        <f>LOWER(Personen[[#This Row],[email]])</f>
        <v>jillayne.astra@yopmail.com</v>
      </c>
      <c r="L450" s="1" t="str">
        <f>SUBSTITUTE(Personen[[#This Row],[email klein]],"yopmail.com","am-gym.at")</f>
        <v>jillayne.astra@am-gym.at</v>
      </c>
      <c r="M450" s="1" t="str">
        <f>REPLACE(Personen[[#This Row],[email klein]],LEN(K450)-11,12,"@am-gym.at")</f>
        <v>jillayne.astra@am-gym.at</v>
      </c>
    </row>
    <row r="451" spans="1:13" x14ac:dyDescent="0.3">
      <c r="A451">
        <v>1449</v>
      </c>
      <c r="B451" s="1" t="s">
        <v>516</v>
      </c>
      <c r="C451" s="1" t="s">
        <v>1152</v>
      </c>
      <c r="D451" s="1" t="s">
        <v>1153</v>
      </c>
      <c r="E451">
        <v>48</v>
      </c>
      <c r="F451" s="2">
        <v>8195.1200000000008</v>
      </c>
      <c r="G451">
        <v>0</v>
      </c>
      <c r="H451" t="str">
        <f>IF(Personen[[#This Row],[Geschlecht_orig]]=0,"nb",IF(G451=1,"m","w"))</f>
        <v>nb</v>
      </c>
      <c r="I451" t="str">
        <f t="shared" si="7"/>
        <v>erwachsen</v>
      </c>
      <c r="J451" t="str">
        <f>VLOOKUP(Personen[[#This Row],[Alter]],Altergruppe!$A$1:$C$7,3,TRUE)</f>
        <v>Erwachsene/r</v>
      </c>
      <c r="K451" s="1" t="str">
        <f>LOWER(Personen[[#This Row],[email]])</f>
        <v>fredericka.libna@yopmail.com</v>
      </c>
      <c r="L451" s="1" t="str">
        <f>SUBSTITUTE(Personen[[#This Row],[email klein]],"yopmail.com","am-gym.at")</f>
        <v>fredericka.libna@am-gym.at</v>
      </c>
      <c r="M451" s="1" t="str">
        <f>REPLACE(Personen[[#This Row],[email klein]],LEN(K451)-11,12,"@am-gym.at")</f>
        <v>fredericka.libna@am-gym.at</v>
      </c>
    </row>
    <row r="452" spans="1:13" x14ac:dyDescent="0.3">
      <c r="A452">
        <v>1450</v>
      </c>
      <c r="B452" s="1" t="s">
        <v>1154</v>
      </c>
      <c r="C452" s="1" t="s">
        <v>1155</v>
      </c>
      <c r="D452" s="1" t="s">
        <v>1156</v>
      </c>
      <c r="E452">
        <v>93</v>
      </c>
      <c r="F452" s="2">
        <v>2761.86</v>
      </c>
      <c r="G452">
        <v>0</v>
      </c>
      <c r="H452" t="str">
        <f>IF(Personen[[#This Row],[Geschlecht_orig]]=0,"nb",IF(G452=1,"m","w"))</f>
        <v>nb</v>
      </c>
      <c r="I452" t="str">
        <f t="shared" si="7"/>
        <v>erwachsen</v>
      </c>
      <c r="J452" t="str">
        <f>VLOOKUP(Personen[[#This Row],[Alter]],Altergruppe!$A$1:$C$7,3,TRUE)</f>
        <v>Pensionist/in</v>
      </c>
      <c r="K452" s="1" t="str">
        <f>LOWER(Personen[[#This Row],[email]])</f>
        <v>nanete.lytton@yopmail.com</v>
      </c>
      <c r="L452" s="1" t="str">
        <f>SUBSTITUTE(Personen[[#This Row],[email klein]],"yopmail.com","am-gym.at")</f>
        <v>nanete.lytton@am-gym.at</v>
      </c>
      <c r="M452" s="1" t="str">
        <f>REPLACE(Personen[[#This Row],[email klein]],LEN(K452)-11,12,"@am-gym.at")</f>
        <v>nanete.lytton@am-gym.at</v>
      </c>
    </row>
    <row r="453" spans="1:13" x14ac:dyDescent="0.3">
      <c r="A453">
        <v>1451</v>
      </c>
      <c r="B453" s="1" t="s">
        <v>1157</v>
      </c>
      <c r="C453" s="1" t="s">
        <v>1158</v>
      </c>
      <c r="D453" s="1" t="s">
        <v>1159</v>
      </c>
      <c r="E453">
        <v>41</v>
      </c>
      <c r="F453" s="2">
        <v>2372.42</v>
      </c>
      <c r="G453">
        <v>1</v>
      </c>
      <c r="H453" t="str">
        <f>IF(Personen[[#This Row],[Geschlecht_orig]]=0,"nb",IF(G453=1,"m","w"))</f>
        <v>m</v>
      </c>
      <c r="I453" t="str">
        <f t="shared" si="7"/>
        <v>erwachsen</v>
      </c>
      <c r="J453" t="str">
        <f>VLOOKUP(Personen[[#This Row],[Alter]],Altergruppe!$A$1:$C$7,3,TRUE)</f>
        <v>Erwachsene/r</v>
      </c>
      <c r="K453" s="1" t="str">
        <f>LOWER(Personen[[#This Row],[email]])</f>
        <v>doro.hollingsworth@yopmail.com</v>
      </c>
      <c r="L453" s="1" t="str">
        <f>SUBSTITUTE(Personen[[#This Row],[email klein]],"yopmail.com","am-gym.at")</f>
        <v>doro.hollingsworth@am-gym.at</v>
      </c>
      <c r="M453" s="1" t="str">
        <f>REPLACE(Personen[[#This Row],[email klein]],LEN(K453)-11,12,"@am-gym.at")</f>
        <v>doro.hollingsworth@am-gym.at</v>
      </c>
    </row>
    <row r="454" spans="1:13" x14ac:dyDescent="0.3">
      <c r="A454">
        <v>1452</v>
      </c>
      <c r="B454" s="1" t="s">
        <v>1121</v>
      </c>
      <c r="C454" s="1" t="s">
        <v>908</v>
      </c>
      <c r="D454" s="1" t="s">
        <v>1160</v>
      </c>
      <c r="E454">
        <v>85</v>
      </c>
      <c r="F454" s="2">
        <v>799.57</v>
      </c>
      <c r="G454">
        <v>0</v>
      </c>
      <c r="H454" t="str">
        <f>IF(Personen[[#This Row],[Geschlecht_orig]]=0,"nb",IF(G454=1,"m","w"))</f>
        <v>nb</v>
      </c>
      <c r="I454" t="str">
        <f t="shared" si="7"/>
        <v>erwachsen</v>
      </c>
      <c r="J454" t="str">
        <f>VLOOKUP(Personen[[#This Row],[Alter]],Altergruppe!$A$1:$C$7,3,TRUE)</f>
        <v>Pensionist/in</v>
      </c>
      <c r="K454" s="1" t="str">
        <f>LOWER(Personen[[#This Row],[email]])</f>
        <v>annecorinne.pauly@yopmail.com</v>
      </c>
      <c r="L454" s="1" t="str">
        <f>SUBSTITUTE(Personen[[#This Row],[email klein]],"yopmail.com","am-gym.at")</f>
        <v>annecorinne.pauly@am-gym.at</v>
      </c>
      <c r="M454" s="1" t="str">
        <f>REPLACE(Personen[[#This Row],[email klein]],LEN(K454)-11,12,"@am-gym.at")</f>
        <v>annecorinne.pauly@am-gym.at</v>
      </c>
    </row>
    <row r="455" spans="1:13" x14ac:dyDescent="0.3">
      <c r="A455">
        <v>1453</v>
      </c>
      <c r="B455" s="1" t="s">
        <v>707</v>
      </c>
      <c r="C455" s="1" t="s">
        <v>590</v>
      </c>
      <c r="D455" s="1" t="s">
        <v>1161</v>
      </c>
      <c r="E455">
        <v>97</v>
      </c>
      <c r="F455" s="2">
        <v>6447.28</v>
      </c>
      <c r="G455">
        <v>1</v>
      </c>
      <c r="H455" t="str">
        <f>IF(Personen[[#This Row],[Geschlecht_orig]]=0,"nb",IF(G455=1,"m","w"))</f>
        <v>m</v>
      </c>
      <c r="I455" t="str">
        <f t="shared" si="7"/>
        <v>erwachsen</v>
      </c>
      <c r="J455" t="str">
        <f>VLOOKUP(Personen[[#This Row],[Alter]],Altergruppe!$A$1:$C$7,3,TRUE)</f>
        <v>Pensionist/in</v>
      </c>
      <c r="K455" s="1" t="str">
        <f>LOWER(Personen[[#This Row],[email]])</f>
        <v>tani.jalbert@yopmail.com</v>
      </c>
      <c r="L455" s="1" t="str">
        <f>SUBSTITUTE(Personen[[#This Row],[email klein]],"yopmail.com","am-gym.at")</f>
        <v>tani.jalbert@am-gym.at</v>
      </c>
      <c r="M455" s="1" t="str">
        <f>REPLACE(Personen[[#This Row],[email klein]],LEN(K455)-11,12,"@am-gym.at")</f>
        <v>tani.jalbert@am-gym.at</v>
      </c>
    </row>
    <row r="456" spans="1:13" x14ac:dyDescent="0.3">
      <c r="A456">
        <v>1454</v>
      </c>
      <c r="B456" s="1" t="s">
        <v>637</v>
      </c>
      <c r="C456" s="1" t="s">
        <v>882</v>
      </c>
      <c r="D456" s="1" t="s">
        <v>1162</v>
      </c>
      <c r="E456">
        <v>71</v>
      </c>
      <c r="F456" s="2">
        <v>1670.17</v>
      </c>
      <c r="G456">
        <v>2</v>
      </c>
      <c r="H456" t="str">
        <f>IF(Personen[[#This Row],[Geschlecht_orig]]=0,"nb",IF(G456=1,"m","w"))</f>
        <v>w</v>
      </c>
      <c r="I456" t="str">
        <f t="shared" si="7"/>
        <v>erwachsen</v>
      </c>
      <c r="J456" t="str">
        <f>VLOOKUP(Personen[[#This Row],[Alter]],Altergruppe!$A$1:$C$7,3,TRUE)</f>
        <v>Pensionist/in</v>
      </c>
      <c r="K456" s="1" t="str">
        <f>LOWER(Personen[[#This Row],[email]])</f>
        <v>kittie.florina@yopmail.com</v>
      </c>
      <c r="L456" s="1" t="str">
        <f>SUBSTITUTE(Personen[[#This Row],[email klein]],"yopmail.com","am-gym.at")</f>
        <v>kittie.florina@am-gym.at</v>
      </c>
      <c r="M456" s="1" t="str">
        <f>REPLACE(Personen[[#This Row],[email klein]],LEN(K456)-11,12,"@am-gym.at")</f>
        <v>kittie.florina@am-gym.at</v>
      </c>
    </row>
    <row r="457" spans="1:13" x14ac:dyDescent="0.3">
      <c r="A457">
        <v>1455</v>
      </c>
      <c r="B457" s="1" t="s">
        <v>1163</v>
      </c>
      <c r="C457" s="1" t="s">
        <v>1164</v>
      </c>
      <c r="D457" s="1" t="s">
        <v>1165</v>
      </c>
      <c r="E457">
        <v>33</v>
      </c>
      <c r="F457" s="2">
        <v>7675.11</v>
      </c>
      <c r="G457">
        <v>0</v>
      </c>
      <c r="H457" t="str">
        <f>IF(Personen[[#This Row],[Geschlecht_orig]]=0,"nb",IF(G457=1,"m","w"))</f>
        <v>nb</v>
      </c>
      <c r="I457" t="str">
        <f t="shared" si="7"/>
        <v>erwachsen</v>
      </c>
      <c r="J457" t="str">
        <f>VLOOKUP(Personen[[#This Row],[Alter]],Altergruppe!$A$1:$C$7,3,TRUE)</f>
        <v>Erwachsene/r</v>
      </c>
      <c r="K457" s="1" t="str">
        <f>LOWER(Personen[[#This Row],[email]])</f>
        <v>layla.aaberg@yopmail.com</v>
      </c>
      <c r="L457" s="1" t="str">
        <f>SUBSTITUTE(Personen[[#This Row],[email klein]],"yopmail.com","am-gym.at")</f>
        <v>layla.aaberg@am-gym.at</v>
      </c>
      <c r="M457" s="1" t="str">
        <f>REPLACE(Personen[[#This Row],[email klein]],LEN(K457)-11,12,"@am-gym.at")</f>
        <v>layla.aaberg@am-gym.at</v>
      </c>
    </row>
    <row r="458" spans="1:13" x14ac:dyDescent="0.3">
      <c r="A458">
        <v>1456</v>
      </c>
      <c r="B458" s="1" t="s">
        <v>1166</v>
      </c>
      <c r="C458" s="1" t="s">
        <v>1167</v>
      </c>
      <c r="D458" s="1" t="s">
        <v>1168</v>
      </c>
      <c r="E458">
        <v>10</v>
      </c>
      <c r="F458" s="2">
        <v>0</v>
      </c>
      <c r="G458">
        <v>1</v>
      </c>
      <c r="H458" t="str">
        <f>IF(Personen[[#This Row],[Geschlecht_orig]]=0,"nb",IF(G458=1,"m","w"))</f>
        <v>m</v>
      </c>
      <c r="I458" t="str">
        <f t="shared" si="7"/>
        <v>unmündig</v>
      </c>
      <c r="J458" t="str">
        <f>VLOOKUP(Personen[[#This Row],[Alter]],Altergruppe!$A$1:$C$7,3,TRUE)</f>
        <v>Kind</v>
      </c>
      <c r="K458" s="1" t="str">
        <f>LOWER(Personen[[#This Row],[email]])</f>
        <v>beatriz.lattie@yopmail.com</v>
      </c>
      <c r="L458" s="1" t="str">
        <f>SUBSTITUTE(Personen[[#This Row],[email klein]],"yopmail.com","am-gym.at")</f>
        <v>beatriz.lattie@am-gym.at</v>
      </c>
      <c r="M458" s="1" t="str">
        <f>REPLACE(Personen[[#This Row],[email klein]],LEN(K458)-11,12,"@am-gym.at")</f>
        <v>beatriz.lattie@am-gym.at</v>
      </c>
    </row>
    <row r="459" spans="1:13" x14ac:dyDescent="0.3">
      <c r="A459">
        <v>1457</v>
      </c>
      <c r="B459" s="1" t="s">
        <v>576</v>
      </c>
      <c r="C459" s="1" t="s">
        <v>1169</v>
      </c>
      <c r="D459" s="1" t="s">
        <v>1170</v>
      </c>
      <c r="E459">
        <v>59</v>
      </c>
      <c r="F459" s="2">
        <v>1436.84</v>
      </c>
      <c r="G459">
        <v>2</v>
      </c>
      <c r="H459" t="str">
        <f>IF(Personen[[#This Row],[Geschlecht_orig]]=0,"nb",IF(G459=1,"m","w"))</f>
        <v>w</v>
      </c>
      <c r="I459" t="str">
        <f t="shared" si="7"/>
        <v>erwachsen</v>
      </c>
      <c r="J459" t="str">
        <f>VLOOKUP(Personen[[#This Row],[Alter]],Altergruppe!$A$1:$C$7,3,TRUE)</f>
        <v>Erwachsene/r</v>
      </c>
      <c r="K459" s="1" t="str">
        <f>LOWER(Personen[[#This Row],[email]])</f>
        <v>juliane.pandolfi@yopmail.com</v>
      </c>
      <c r="L459" s="1" t="str">
        <f>SUBSTITUTE(Personen[[#This Row],[email klein]],"yopmail.com","am-gym.at")</f>
        <v>juliane.pandolfi@am-gym.at</v>
      </c>
      <c r="M459" s="1" t="str">
        <f>REPLACE(Personen[[#This Row],[email klein]],LEN(K459)-11,12,"@am-gym.at")</f>
        <v>juliane.pandolfi@am-gym.at</v>
      </c>
    </row>
    <row r="460" spans="1:13" x14ac:dyDescent="0.3">
      <c r="A460">
        <v>1458</v>
      </c>
      <c r="B460" s="1" t="s">
        <v>1171</v>
      </c>
      <c r="C460" s="1" t="s">
        <v>1172</v>
      </c>
      <c r="D460" s="1" t="s">
        <v>1173</v>
      </c>
      <c r="E460">
        <v>44</v>
      </c>
      <c r="F460" s="2">
        <v>6031.48</v>
      </c>
      <c r="G460">
        <v>1</v>
      </c>
      <c r="H460" t="str">
        <f>IF(Personen[[#This Row],[Geschlecht_orig]]=0,"nb",IF(G460=1,"m","w"))</f>
        <v>m</v>
      </c>
      <c r="I460" t="str">
        <f t="shared" si="7"/>
        <v>erwachsen</v>
      </c>
      <c r="J460" t="str">
        <f>VLOOKUP(Personen[[#This Row],[Alter]],Altergruppe!$A$1:$C$7,3,TRUE)</f>
        <v>Erwachsene/r</v>
      </c>
      <c r="K460" s="1" t="str">
        <f>LOWER(Personen[[#This Row],[email]])</f>
        <v>ardys.marcellus@yopmail.com</v>
      </c>
      <c r="L460" s="1" t="str">
        <f>SUBSTITUTE(Personen[[#This Row],[email klein]],"yopmail.com","am-gym.at")</f>
        <v>ardys.marcellus@am-gym.at</v>
      </c>
      <c r="M460" s="1" t="str">
        <f>REPLACE(Personen[[#This Row],[email klein]],LEN(K460)-11,12,"@am-gym.at")</f>
        <v>ardys.marcellus@am-gym.at</v>
      </c>
    </row>
    <row r="461" spans="1:13" x14ac:dyDescent="0.3">
      <c r="A461">
        <v>1459</v>
      </c>
      <c r="B461" s="1" t="s">
        <v>1174</v>
      </c>
      <c r="C461" s="1" t="s">
        <v>1048</v>
      </c>
      <c r="D461" s="1" t="s">
        <v>1175</v>
      </c>
      <c r="E461">
        <v>81</v>
      </c>
      <c r="F461" s="2">
        <v>5635.68</v>
      </c>
      <c r="G461">
        <v>0</v>
      </c>
      <c r="H461" t="str">
        <f>IF(Personen[[#This Row],[Geschlecht_orig]]=0,"nb",IF(G461=1,"m","w"))</f>
        <v>nb</v>
      </c>
      <c r="I461" t="str">
        <f t="shared" si="7"/>
        <v>erwachsen</v>
      </c>
      <c r="J461" t="str">
        <f>VLOOKUP(Personen[[#This Row],[Alter]],Altergruppe!$A$1:$C$7,3,TRUE)</f>
        <v>Pensionist/in</v>
      </c>
      <c r="K461" s="1" t="str">
        <f>LOWER(Personen[[#This Row],[email]])</f>
        <v>althea.malina@yopmail.com</v>
      </c>
      <c r="L461" s="1" t="str">
        <f>SUBSTITUTE(Personen[[#This Row],[email klein]],"yopmail.com","am-gym.at")</f>
        <v>althea.malina@am-gym.at</v>
      </c>
      <c r="M461" s="1" t="str">
        <f>REPLACE(Personen[[#This Row],[email klein]],LEN(K461)-11,12,"@am-gym.at")</f>
        <v>althea.malina@am-gym.at</v>
      </c>
    </row>
    <row r="462" spans="1:13" x14ac:dyDescent="0.3">
      <c r="A462">
        <v>1460</v>
      </c>
      <c r="B462" s="1" t="s">
        <v>823</v>
      </c>
      <c r="C462" s="1" t="s">
        <v>297</v>
      </c>
      <c r="D462" s="1" t="s">
        <v>1176</v>
      </c>
      <c r="E462">
        <v>6</v>
      </c>
      <c r="F462" s="2">
        <v>0</v>
      </c>
      <c r="G462">
        <v>2</v>
      </c>
      <c r="H462" t="str">
        <f>IF(Personen[[#This Row],[Geschlecht_orig]]=0,"nb",IF(G462=1,"m","w"))</f>
        <v>w</v>
      </c>
      <c r="I462" t="str">
        <f t="shared" si="7"/>
        <v>unmündig</v>
      </c>
      <c r="J462" t="str">
        <f>VLOOKUP(Personen[[#This Row],[Alter]],Altergruppe!$A$1:$C$7,3,TRUE)</f>
        <v>Kleinkind</v>
      </c>
      <c r="K462" s="1" t="str">
        <f>LOWER(Personen[[#This Row],[email]])</f>
        <v>phedra.margret@yopmail.com</v>
      </c>
      <c r="L462" s="1" t="str">
        <f>SUBSTITUTE(Personen[[#This Row],[email klein]],"yopmail.com","am-gym.at")</f>
        <v>phedra.margret@am-gym.at</v>
      </c>
      <c r="M462" s="1" t="str">
        <f>REPLACE(Personen[[#This Row],[email klein]],LEN(K462)-11,12,"@am-gym.at")</f>
        <v>phedra.margret@am-gym.at</v>
      </c>
    </row>
    <row r="463" spans="1:13" x14ac:dyDescent="0.3">
      <c r="A463">
        <v>1461</v>
      </c>
      <c r="B463" s="1" t="s">
        <v>244</v>
      </c>
      <c r="C463" s="1" t="s">
        <v>1177</v>
      </c>
      <c r="D463" s="1" t="s">
        <v>1178</v>
      </c>
      <c r="E463">
        <v>7</v>
      </c>
      <c r="F463" s="2">
        <v>0</v>
      </c>
      <c r="G463">
        <v>0</v>
      </c>
      <c r="H463" t="str">
        <f>IF(Personen[[#This Row],[Geschlecht_orig]]=0,"nb",IF(G463=1,"m","w"))</f>
        <v>nb</v>
      </c>
      <c r="I463" t="str">
        <f t="shared" si="7"/>
        <v>unmündig</v>
      </c>
      <c r="J463" t="str">
        <f>VLOOKUP(Personen[[#This Row],[Alter]],Altergruppe!$A$1:$C$7,3,TRUE)</f>
        <v>Kind</v>
      </c>
      <c r="K463" s="1" t="str">
        <f>LOWER(Personen[[#This Row],[email]])</f>
        <v>petronia.lucienne@yopmail.com</v>
      </c>
      <c r="L463" s="1" t="str">
        <f>SUBSTITUTE(Personen[[#This Row],[email klein]],"yopmail.com","am-gym.at")</f>
        <v>petronia.lucienne@am-gym.at</v>
      </c>
      <c r="M463" s="1" t="str">
        <f>REPLACE(Personen[[#This Row],[email klein]],LEN(K463)-11,12,"@am-gym.at")</f>
        <v>petronia.lucienne@am-gym.at</v>
      </c>
    </row>
    <row r="464" spans="1:13" x14ac:dyDescent="0.3">
      <c r="A464">
        <v>1462</v>
      </c>
      <c r="B464" s="1" t="s">
        <v>1179</v>
      </c>
      <c r="C464" s="1" t="s">
        <v>1180</v>
      </c>
      <c r="D464" s="1" t="s">
        <v>1181</v>
      </c>
      <c r="E464">
        <v>69</v>
      </c>
      <c r="F464" s="2">
        <v>4076.44</v>
      </c>
      <c r="G464">
        <v>2</v>
      </c>
      <c r="H464" t="str">
        <f>IF(Personen[[#This Row],[Geschlecht_orig]]=0,"nb",IF(G464=1,"m","w"))</f>
        <v>w</v>
      </c>
      <c r="I464" t="str">
        <f t="shared" si="7"/>
        <v>erwachsen</v>
      </c>
      <c r="J464" t="str">
        <f>VLOOKUP(Personen[[#This Row],[Alter]],Altergruppe!$A$1:$C$7,3,TRUE)</f>
        <v>Pensionist/in</v>
      </c>
      <c r="K464" s="1" t="str">
        <f>LOWER(Personen[[#This Row],[email]])</f>
        <v>rani.tiffa@yopmail.com</v>
      </c>
      <c r="L464" s="1" t="str">
        <f>SUBSTITUTE(Personen[[#This Row],[email klein]],"yopmail.com","am-gym.at")</f>
        <v>rani.tiffa@am-gym.at</v>
      </c>
      <c r="M464" s="1" t="str">
        <f>REPLACE(Personen[[#This Row],[email klein]],LEN(K464)-11,12,"@am-gym.at")</f>
        <v>rani.tiffa@am-gym.at</v>
      </c>
    </row>
    <row r="465" spans="1:13" x14ac:dyDescent="0.3">
      <c r="A465">
        <v>1463</v>
      </c>
      <c r="B465" s="1" t="s">
        <v>1182</v>
      </c>
      <c r="C465" s="1" t="s">
        <v>912</v>
      </c>
      <c r="D465" s="1" t="s">
        <v>1183</v>
      </c>
      <c r="E465">
        <v>88</v>
      </c>
      <c r="F465" s="2">
        <v>4437.6899999999996</v>
      </c>
      <c r="G465">
        <v>2</v>
      </c>
      <c r="H465" t="str">
        <f>IF(Personen[[#This Row],[Geschlecht_orig]]=0,"nb",IF(G465=1,"m","w"))</f>
        <v>w</v>
      </c>
      <c r="I465" t="str">
        <f t="shared" si="7"/>
        <v>erwachsen</v>
      </c>
      <c r="J465" t="str">
        <f>VLOOKUP(Personen[[#This Row],[Alter]],Altergruppe!$A$1:$C$7,3,TRUE)</f>
        <v>Pensionist/in</v>
      </c>
      <c r="K465" s="1" t="str">
        <f>LOWER(Personen[[#This Row],[email]])</f>
        <v>selma.michella@yopmail.com</v>
      </c>
      <c r="L465" s="1" t="str">
        <f>SUBSTITUTE(Personen[[#This Row],[email klein]],"yopmail.com","am-gym.at")</f>
        <v>selma.michella@am-gym.at</v>
      </c>
      <c r="M465" s="1" t="str">
        <f>REPLACE(Personen[[#This Row],[email klein]],LEN(K465)-11,12,"@am-gym.at")</f>
        <v>selma.michella@am-gym.at</v>
      </c>
    </row>
    <row r="466" spans="1:13" x14ac:dyDescent="0.3">
      <c r="A466">
        <v>1464</v>
      </c>
      <c r="B466" s="1" t="s">
        <v>1154</v>
      </c>
      <c r="C466" s="1" t="s">
        <v>981</v>
      </c>
      <c r="D466" s="1" t="s">
        <v>1184</v>
      </c>
      <c r="E466">
        <v>78</v>
      </c>
      <c r="F466" s="2">
        <v>7616.33</v>
      </c>
      <c r="G466">
        <v>1</v>
      </c>
      <c r="H466" t="str">
        <f>IF(Personen[[#This Row],[Geschlecht_orig]]=0,"nb",IF(G466=1,"m","w"))</f>
        <v>m</v>
      </c>
      <c r="I466" t="str">
        <f t="shared" si="7"/>
        <v>erwachsen</v>
      </c>
      <c r="J466" t="str">
        <f>VLOOKUP(Personen[[#This Row],[Alter]],Altergruppe!$A$1:$C$7,3,TRUE)</f>
        <v>Pensionist/in</v>
      </c>
      <c r="K466" s="1" t="str">
        <f>LOWER(Personen[[#This Row],[email]])</f>
        <v>nanete.luhe@yopmail.com</v>
      </c>
      <c r="L466" s="1" t="str">
        <f>SUBSTITUTE(Personen[[#This Row],[email klein]],"yopmail.com","am-gym.at")</f>
        <v>nanete.luhe@am-gym.at</v>
      </c>
      <c r="M466" s="1" t="str">
        <f>REPLACE(Personen[[#This Row],[email klein]],LEN(K466)-11,12,"@am-gym.at")</f>
        <v>nanete.luhe@am-gym.at</v>
      </c>
    </row>
    <row r="467" spans="1:13" x14ac:dyDescent="0.3">
      <c r="A467">
        <v>1465</v>
      </c>
      <c r="B467" s="1" t="s">
        <v>1185</v>
      </c>
      <c r="C467" s="1" t="s">
        <v>854</v>
      </c>
      <c r="D467" s="1" t="s">
        <v>1186</v>
      </c>
      <c r="E467">
        <v>32</v>
      </c>
      <c r="F467" s="2">
        <v>6386.72</v>
      </c>
      <c r="G467">
        <v>2</v>
      </c>
      <c r="H467" t="str">
        <f>IF(Personen[[#This Row],[Geschlecht_orig]]=0,"nb",IF(G467=1,"m","w"))</f>
        <v>w</v>
      </c>
      <c r="I467" t="str">
        <f t="shared" si="7"/>
        <v>erwachsen</v>
      </c>
      <c r="J467" t="str">
        <f>VLOOKUP(Personen[[#This Row],[Alter]],Altergruppe!$A$1:$C$7,3,TRUE)</f>
        <v>Erwachsene/r</v>
      </c>
      <c r="K467" s="1" t="str">
        <f>LOWER(Personen[[#This Row],[email]])</f>
        <v>helena.obed@yopmail.com</v>
      </c>
      <c r="L467" s="1" t="str">
        <f>SUBSTITUTE(Personen[[#This Row],[email klein]],"yopmail.com","am-gym.at")</f>
        <v>helena.obed@am-gym.at</v>
      </c>
      <c r="M467" s="1" t="str">
        <f>REPLACE(Personen[[#This Row],[email klein]],LEN(K467)-11,12,"@am-gym.at")</f>
        <v>helena.obed@am-gym.at</v>
      </c>
    </row>
    <row r="468" spans="1:13" x14ac:dyDescent="0.3">
      <c r="A468">
        <v>1466</v>
      </c>
      <c r="B468" s="1" t="s">
        <v>1187</v>
      </c>
      <c r="C468" s="1" t="s">
        <v>450</v>
      </c>
      <c r="D468" s="1" t="s">
        <v>1188</v>
      </c>
      <c r="E468">
        <v>96</v>
      </c>
      <c r="F468" s="2">
        <v>5847.67</v>
      </c>
      <c r="G468">
        <v>0</v>
      </c>
      <c r="H468" t="str">
        <f>IF(Personen[[#This Row],[Geschlecht_orig]]=0,"nb",IF(G468=1,"m","w"))</f>
        <v>nb</v>
      </c>
      <c r="I468" t="str">
        <f t="shared" si="7"/>
        <v>erwachsen</v>
      </c>
      <c r="J468" t="str">
        <f>VLOOKUP(Personen[[#This Row],[Alter]],Altergruppe!$A$1:$C$7,3,TRUE)</f>
        <v>Pensionist/in</v>
      </c>
      <c r="K468" s="1" t="str">
        <f>LOWER(Personen[[#This Row],[email]])</f>
        <v>thalia.fosque@yopmail.com</v>
      </c>
      <c r="L468" s="1" t="str">
        <f>SUBSTITUTE(Personen[[#This Row],[email klein]],"yopmail.com","am-gym.at")</f>
        <v>thalia.fosque@am-gym.at</v>
      </c>
      <c r="M468" s="1" t="str">
        <f>REPLACE(Personen[[#This Row],[email klein]],LEN(K468)-11,12,"@am-gym.at")</f>
        <v>thalia.fosque@am-gym.at</v>
      </c>
    </row>
    <row r="469" spans="1:13" x14ac:dyDescent="0.3">
      <c r="A469">
        <v>1467</v>
      </c>
      <c r="B469" s="1" t="s">
        <v>1189</v>
      </c>
      <c r="C469" s="1" t="s">
        <v>218</v>
      </c>
      <c r="D469" s="1" t="s">
        <v>1190</v>
      </c>
      <c r="E469">
        <v>48</v>
      </c>
      <c r="F469" s="2">
        <v>7539.36</v>
      </c>
      <c r="G469">
        <v>1</v>
      </c>
      <c r="H469" t="str">
        <f>IF(Personen[[#This Row],[Geschlecht_orig]]=0,"nb",IF(G469=1,"m","w"))</f>
        <v>m</v>
      </c>
      <c r="I469" t="str">
        <f t="shared" si="7"/>
        <v>erwachsen</v>
      </c>
      <c r="J469" t="str">
        <f>VLOOKUP(Personen[[#This Row],[Alter]],Altergruppe!$A$1:$C$7,3,TRUE)</f>
        <v>Erwachsene/r</v>
      </c>
      <c r="K469" s="1" t="str">
        <f>LOWER(Personen[[#This Row],[email]])</f>
        <v>jacenta.romelda@yopmail.com</v>
      </c>
      <c r="L469" s="1" t="str">
        <f>SUBSTITUTE(Personen[[#This Row],[email klein]],"yopmail.com","am-gym.at")</f>
        <v>jacenta.romelda@am-gym.at</v>
      </c>
      <c r="M469" s="1" t="str">
        <f>REPLACE(Personen[[#This Row],[email klein]],LEN(K469)-11,12,"@am-gym.at")</f>
        <v>jacenta.romelda@am-gym.at</v>
      </c>
    </row>
    <row r="470" spans="1:13" x14ac:dyDescent="0.3">
      <c r="A470">
        <v>1468</v>
      </c>
      <c r="B470" s="1" t="s">
        <v>1191</v>
      </c>
      <c r="C470" s="1" t="s">
        <v>653</v>
      </c>
      <c r="D470" s="1" t="s">
        <v>1192</v>
      </c>
      <c r="E470">
        <v>74</v>
      </c>
      <c r="F470" s="2">
        <v>5648.47</v>
      </c>
      <c r="G470">
        <v>0</v>
      </c>
      <c r="H470" t="str">
        <f>IF(Personen[[#This Row],[Geschlecht_orig]]=0,"nb",IF(G470=1,"m","w"))</f>
        <v>nb</v>
      </c>
      <c r="I470" t="str">
        <f t="shared" si="7"/>
        <v>erwachsen</v>
      </c>
      <c r="J470" t="str">
        <f>VLOOKUP(Personen[[#This Row],[Alter]],Altergruppe!$A$1:$C$7,3,TRUE)</f>
        <v>Pensionist/in</v>
      </c>
      <c r="K470" s="1" t="str">
        <f>LOWER(Personen[[#This Row],[email]])</f>
        <v>carmela.dorothy@yopmail.com</v>
      </c>
      <c r="L470" s="1" t="str">
        <f>SUBSTITUTE(Personen[[#This Row],[email klein]],"yopmail.com","am-gym.at")</f>
        <v>carmela.dorothy@am-gym.at</v>
      </c>
      <c r="M470" s="1" t="str">
        <f>REPLACE(Personen[[#This Row],[email klein]],LEN(K470)-11,12,"@am-gym.at")</f>
        <v>carmela.dorothy@am-gym.at</v>
      </c>
    </row>
    <row r="471" spans="1:13" x14ac:dyDescent="0.3">
      <c r="A471">
        <v>1469</v>
      </c>
      <c r="B471" s="1" t="s">
        <v>1193</v>
      </c>
      <c r="C471" s="1" t="s">
        <v>1194</v>
      </c>
      <c r="D471" s="1" t="s">
        <v>1195</v>
      </c>
      <c r="E471">
        <v>13</v>
      </c>
      <c r="F471" s="2">
        <v>0</v>
      </c>
      <c r="G471">
        <v>2</v>
      </c>
      <c r="H471" t="str">
        <f>IF(Personen[[#This Row],[Geschlecht_orig]]=0,"nb",IF(G471=1,"m","w"))</f>
        <v>w</v>
      </c>
      <c r="I471" t="str">
        <f t="shared" si="7"/>
        <v>unmündig</v>
      </c>
      <c r="J471" t="str">
        <f>VLOOKUP(Personen[[#This Row],[Alter]],Altergruppe!$A$1:$C$7,3,TRUE)</f>
        <v>Kind</v>
      </c>
      <c r="K471" s="1" t="str">
        <f>LOWER(Personen[[#This Row],[email]])</f>
        <v>rhoda.alarise@yopmail.com</v>
      </c>
      <c r="L471" s="1" t="str">
        <f>SUBSTITUTE(Personen[[#This Row],[email klein]],"yopmail.com","am-gym.at")</f>
        <v>rhoda.alarise@am-gym.at</v>
      </c>
      <c r="M471" s="1" t="str">
        <f>REPLACE(Personen[[#This Row],[email klein]],LEN(K471)-11,12,"@am-gym.at")</f>
        <v>rhoda.alarise@am-gym.at</v>
      </c>
    </row>
    <row r="472" spans="1:13" x14ac:dyDescent="0.3">
      <c r="A472">
        <v>1470</v>
      </c>
      <c r="B472" s="1" t="s">
        <v>1196</v>
      </c>
      <c r="C472" s="1" t="s">
        <v>1197</v>
      </c>
      <c r="D472" s="1" t="s">
        <v>1198</v>
      </c>
      <c r="E472">
        <v>85</v>
      </c>
      <c r="F472" s="2">
        <v>9399.65</v>
      </c>
      <c r="G472">
        <v>1</v>
      </c>
      <c r="H472" t="str">
        <f>IF(Personen[[#This Row],[Geschlecht_orig]]=0,"nb",IF(G472=1,"m","w"))</f>
        <v>m</v>
      </c>
      <c r="I472" t="str">
        <f t="shared" si="7"/>
        <v>erwachsen</v>
      </c>
      <c r="J472" t="str">
        <f>VLOOKUP(Personen[[#This Row],[Alter]],Altergruppe!$A$1:$C$7,3,TRUE)</f>
        <v>Pensionist/in</v>
      </c>
      <c r="K472" s="1" t="str">
        <f>LOWER(Personen[[#This Row],[email]])</f>
        <v>tabbatha.liva@yopmail.com</v>
      </c>
      <c r="L472" s="1" t="str">
        <f>SUBSTITUTE(Personen[[#This Row],[email klein]],"yopmail.com","am-gym.at")</f>
        <v>tabbatha.liva@am-gym.at</v>
      </c>
      <c r="M472" s="1" t="str">
        <f>REPLACE(Personen[[#This Row],[email klein]],LEN(K472)-11,12,"@am-gym.at")</f>
        <v>tabbatha.liva@am-gym.at</v>
      </c>
    </row>
    <row r="473" spans="1:13" x14ac:dyDescent="0.3">
      <c r="A473">
        <v>1471</v>
      </c>
      <c r="B473" s="1" t="s">
        <v>1199</v>
      </c>
      <c r="C473" s="1" t="s">
        <v>536</v>
      </c>
      <c r="D473" s="1" t="s">
        <v>1200</v>
      </c>
      <c r="E473">
        <v>45</v>
      </c>
      <c r="F473" s="2">
        <v>5700.33</v>
      </c>
      <c r="G473">
        <v>0</v>
      </c>
      <c r="H473" t="str">
        <f>IF(Personen[[#This Row],[Geschlecht_orig]]=0,"nb",IF(G473=1,"m","w"))</f>
        <v>nb</v>
      </c>
      <c r="I473" t="str">
        <f t="shared" si="7"/>
        <v>erwachsen</v>
      </c>
      <c r="J473" t="str">
        <f>VLOOKUP(Personen[[#This Row],[Alter]],Altergruppe!$A$1:$C$7,3,TRUE)</f>
        <v>Erwachsene/r</v>
      </c>
      <c r="K473" s="1" t="str">
        <f>LOWER(Personen[[#This Row],[email]])</f>
        <v>bill.winthorpe@yopmail.com</v>
      </c>
      <c r="L473" s="1" t="str">
        <f>SUBSTITUTE(Personen[[#This Row],[email klein]],"yopmail.com","am-gym.at")</f>
        <v>bill.winthorpe@am-gym.at</v>
      </c>
      <c r="M473" s="1" t="str">
        <f>REPLACE(Personen[[#This Row],[email klein]],LEN(K473)-11,12,"@am-gym.at")</f>
        <v>bill.winthorpe@am-gym.at</v>
      </c>
    </row>
    <row r="474" spans="1:13" x14ac:dyDescent="0.3">
      <c r="A474">
        <v>1472</v>
      </c>
      <c r="B474" s="1" t="s">
        <v>1140</v>
      </c>
      <c r="C474" s="1" t="s">
        <v>1201</v>
      </c>
      <c r="D474" s="1" t="s">
        <v>1202</v>
      </c>
      <c r="E474">
        <v>59</v>
      </c>
      <c r="F474" s="2">
        <v>1085.03</v>
      </c>
      <c r="G474">
        <v>1</v>
      </c>
      <c r="H474" t="str">
        <f>IF(Personen[[#This Row],[Geschlecht_orig]]=0,"nb",IF(G474=1,"m","w"))</f>
        <v>m</v>
      </c>
      <c r="I474" t="str">
        <f t="shared" si="7"/>
        <v>erwachsen</v>
      </c>
      <c r="J474" t="str">
        <f>VLOOKUP(Personen[[#This Row],[Alter]],Altergruppe!$A$1:$C$7,3,TRUE)</f>
        <v>Erwachsene/r</v>
      </c>
      <c r="K474" s="1" t="str">
        <f>LOWER(Personen[[#This Row],[email]])</f>
        <v>ardenia.greenwald@yopmail.com</v>
      </c>
      <c r="L474" s="1" t="str">
        <f>SUBSTITUTE(Personen[[#This Row],[email klein]],"yopmail.com","am-gym.at")</f>
        <v>ardenia.greenwald@am-gym.at</v>
      </c>
      <c r="M474" s="1" t="str">
        <f>REPLACE(Personen[[#This Row],[email klein]],LEN(K474)-11,12,"@am-gym.at")</f>
        <v>ardenia.greenwald@am-gym.at</v>
      </c>
    </row>
    <row r="475" spans="1:13" x14ac:dyDescent="0.3">
      <c r="A475">
        <v>1473</v>
      </c>
      <c r="B475" s="1" t="s">
        <v>1203</v>
      </c>
      <c r="C475" s="1" t="s">
        <v>1204</v>
      </c>
      <c r="D475" s="1" t="s">
        <v>1205</v>
      </c>
      <c r="E475">
        <v>50</v>
      </c>
      <c r="F475" s="2">
        <v>7811.62</v>
      </c>
      <c r="G475">
        <v>1</v>
      </c>
      <c r="H475" t="str">
        <f>IF(Personen[[#This Row],[Geschlecht_orig]]=0,"nb",IF(G475=1,"m","w"))</f>
        <v>m</v>
      </c>
      <c r="I475" t="str">
        <f t="shared" si="7"/>
        <v>erwachsen</v>
      </c>
      <c r="J475" t="str">
        <f>VLOOKUP(Personen[[#This Row],[Alter]],Altergruppe!$A$1:$C$7,3,TRUE)</f>
        <v>Erwachsene/r</v>
      </c>
      <c r="K475" s="1" t="str">
        <f>LOWER(Personen[[#This Row],[email]])</f>
        <v>clo.bonilla@yopmail.com</v>
      </c>
      <c r="L475" s="1" t="str">
        <f>SUBSTITUTE(Personen[[#This Row],[email klein]],"yopmail.com","am-gym.at")</f>
        <v>clo.bonilla@am-gym.at</v>
      </c>
      <c r="M475" s="1" t="str">
        <f>REPLACE(Personen[[#This Row],[email klein]],LEN(K475)-11,12,"@am-gym.at")</f>
        <v>clo.bonilla@am-gym.at</v>
      </c>
    </row>
    <row r="476" spans="1:13" x14ac:dyDescent="0.3">
      <c r="A476">
        <v>1474</v>
      </c>
      <c r="B476" s="1" t="s">
        <v>1206</v>
      </c>
      <c r="C476" s="1" t="s">
        <v>988</v>
      </c>
      <c r="D476" s="1" t="s">
        <v>1207</v>
      </c>
      <c r="E476">
        <v>41</v>
      </c>
      <c r="F476" s="2">
        <v>358.21</v>
      </c>
      <c r="G476">
        <v>1</v>
      </c>
      <c r="H476" t="str">
        <f>IF(Personen[[#This Row],[Geschlecht_orig]]=0,"nb",IF(G476=1,"m","w"))</f>
        <v>m</v>
      </c>
      <c r="I476" t="str">
        <f t="shared" si="7"/>
        <v>erwachsen</v>
      </c>
      <c r="J476" t="str">
        <f>VLOOKUP(Personen[[#This Row],[Alter]],Altergruppe!$A$1:$C$7,3,TRUE)</f>
        <v>Erwachsene/r</v>
      </c>
      <c r="K476" s="1" t="str">
        <f>LOWER(Personen[[#This Row],[email]])</f>
        <v>concettina.jarib@yopmail.com</v>
      </c>
      <c r="L476" s="1" t="str">
        <f>SUBSTITUTE(Personen[[#This Row],[email klein]],"yopmail.com","am-gym.at")</f>
        <v>concettina.jarib@am-gym.at</v>
      </c>
      <c r="M476" s="1" t="str">
        <f>REPLACE(Personen[[#This Row],[email klein]],LEN(K476)-11,12,"@am-gym.at")</f>
        <v>concettina.jarib@am-gym.at</v>
      </c>
    </row>
    <row r="477" spans="1:13" x14ac:dyDescent="0.3">
      <c r="A477">
        <v>1475</v>
      </c>
      <c r="B477" s="1" t="s">
        <v>1208</v>
      </c>
      <c r="C477" s="1" t="s">
        <v>300</v>
      </c>
      <c r="D477" s="1" t="s">
        <v>1209</v>
      </c>
      <c r="E477">
        <v>15</v>
      </c>
      <c r="F477" s="2">
        <v>0</v>
      </c>
      <c r="G477">
        <v>2</v>
      </c>
      <c r="H477" t="str">
        <f>IF(Personen[[#This Row],[Geschlecht_orig]]=0,"nb",IF(G477=1,"m","w"))</f>
        <v>w</v>
      </c>
      <c r="I477" t="str">
        <f t="shared" si="7"/>
        <v>minderjährig</v>
      </c>
      <c r="J477" t="str">
        <f>VLOOKUP(Personen[[#This Row],[Alter]],Altergruppe!$A$1:$C$7,3,TRUE)</f>
        <v>Jugendliche/r</v>
      </c>
      <c r="K477" s="1" t="str">
        <f>LOWER(Personen[[#This Row],[email]])</f>
        <v>mallory.amand@yopmail.com</v>
      </c>
      <c r="L477" s="1" t="str">
        <f>SUBSTITUTE(Personen[[#This Row],[email klein]],"yopmail.com","am-gym.at")</f>
        <v>mallory.amand@am-gym.at</v>
      </c>
      <c r="M477" s="1" t="str">
        <f>REPLACE(Personen[[#This Row],[email klein]],LEN(K477)-11,12,"@am-gym.at")</f>
        <v>mallory.amand@am-gym.at</v>
      </c>
    </row>
    <row r="478" spans="1:13" x14ac:dyDescent="0.3">
      <c r="A478">
        <v>1476</v>
      </c>
      <c r="B478" s="1" t="s">
        <v>505</v>
      </c>
      <c r="C478" s="1" t="s">
        <v>1210</v>
      </c>
      <c r="D478" s="1" t="s">
        <v>1211</v>
      </c>
      <c r="E478">
        <v>34</v>
      </c>
      <c r="F478" s="2">
        <v>1382.94</v>
      </c>
      <c r="G478">
        <v>0</v>
      </c>
      <c r="H478" t="str">
        <f>IF(Personen[[#This Row],[Geschlecht_orig]]=0,"nb",IF(G478=1,"m","w"))</f>
        <v>nb</v>
      </c>
      <c r="I478" t="str">
        <f t="shared" si="7"/>
        <v>erwachsen</v>
      </c>
      <c r="J478" t="str">
        <f>VLOOKUP(Personen[[#This Row],[Alter]],Altergruppe!$A$1:$C$7,3,TRUE)</f>
        <v>Erwachsene/r</v>
      </c>
      <c r="K478" s="1" t="str">
        <f>LOWER(Personen[[#This Row],[email]])</f>
        <v>sissy.sacken@yopmail.com</v>
      </c>
      <c r="L478" s="1" t="str">
        <f>SUBSTITUTE(Personen[[#This Row],[email klein]],"yopmail.com","am-gym.at")</f>
        <v>sissy.sacken@am-gym.at</v>
      </c>
      <c r="M478" s="1" t="str">
        <f>REPLACE(Personen[[#This Row],[email klein]],LEN(K478)-11,12,"@am-gym.at")</f>
        <v>sissy.sacken@am-gym.at</v>
      </c>
    </row>
    <row r="479" spans="1:13" x14ac:dyDescent="0.3">
      <c r="A479">
        <v>1477</v>
      </c>
      <c r="B479" s="1" t="s">
        <v>1212</v>
      </c>
      <c r="C479" s="1" t="s">
        <v>644</v>
      </c>
      <c r="D479" s="1" t="s">
        <v>1213</v>
      </c>
      <c r="E479">
        <v>38</v>
      </c>
      <c r="F479" s="2">
        <v>4174.63</v>
      </c>
      <c r="G479">
        <v>1</v>
      </c>
      <c r="H479" t="str">
        <f>IF(Personen[[#This Row],[Geschlecht_orig]]=0,"nb",IF(G479=1,"m","w"))</f>
        <v>m</v>
      </c>
      <c r="I479" t="str">
        <f t="shared" si="7"/>
        <v>erwachsen</v>
      </c>
      <c r="J479" t="str">
        <f>VLOOKUP(Personen[[#This Row],[Alter]],Altergruppe!$A$1:$C$7,3,TRUE)</f>
        <v>Erwachsene/r</v>
      </c>
      <c r="K479" s="1" t="str">
        <f>LOWER(Personen[[#This Row],[email]])</f>
        <v>sidoney.dawkins@yopmail.com</v>
      </c>
      <c r="L479" s="1" t="str">
        <f>SUBSTITUTE(Personen[[#This Row],[email klein]],"yopmail.com","am-gym.at")</f>
        <v>sidoney.dawkins@am-gym.at</v>
      </c>
      <c r="M479" s="1" t="str">
        <f>REPLACE(Personen[[#This Row],[email klein]],LEN(K479)-11,12,"@am-gym.at")</f>
        <v>sidoney.dawkins@am-gym.at</v>
      </c>
    </row>
    <row r="480" spans="1:13" x14ac:dyDescent="0.3">
      <c r="A480">
        <v>1478</v>
      </c>
      <c r="B480" s="1" t="s">
        <v>1214</v>
      </c>
      <c r="C480" s="1" t="s">
        <v>767</v>
      </c>
      <c r="D480" s="1" t="s">
        <v>1215</v>
      </c>
      <c r="E480">
        <v>77</v>
      </c>
      <c r="F480" s="2">
        <v>2871.66</v>
      </c>
      <c r="G480">
        <v>1</v>
      </c>
      <c r="H480" t="str">
        <f>IF(Personen[[#This Row],[Geschlecht_orig]]=0,"nb",IF(G480=1,"m","w"))</f>
        <v>m</v>
      </c>
      <c r="I480" t="str">
        <f t="shared" si="7"/>
        <v>erwachsen</v>
      </c>
      <c r="J480" t="str">
        <f>VLOOKUP(Personen[[#This Row],[Alter]],Altergruppe!$A$1:$C$7,3,TRUE)</f>
        <v>Pensionist/in</v>
      </c>
      <c r="K480" s="1" t="str">
        <f>LOWER(Personen[[#This Row],[email]])</f>
        <v>ronna.madox@yopmail.com</v>
      </c>
      <c r="L480" s="1" t="str">
        <f>SUBSTITUTE(Personen[[#This Row],[email klein]],"yopmail.com","am-gym.at")</f>
        <v>ronna.madox@am-gym.at</v>
      </c>
      <c r="M480" s="1" t="str">
        <f>REPLACE(Personen[[#This Row],[email klein]],LEN(K480)-11,12,"@am-gym.at")</f>
        <v>ronna.madox@am-gym.at</v>
      </c>
    </row>
    <row r="481" spans="1:13" x14ac:dyDescent="0.3">
      <c r="A481">
        <v>1479</v>
      </c>
      <c r="B481" s="1" t="s">
        <v>1216</v>
      </c>
      <c r="C481" s="1" t="s">
        <v>1217</v>
      </c>
      <c r="D481" s="1" t="s">
        <v>1218</v>
      </c>
      <c r="E481">
        <v>76</v>
      </c>
      <c r="F481" s="2">
        <v>6181.15</v>
      </c>
      <c r="G481">
        <v>2</v>
      </c>
      <c r="H481" t="str">
        <f>IF(Personen[[#This Row],[Geschlecht_orig]]=0,"nb",IF(G481=1,"m","w"))</f>
        <v>w</v>
      </c>
      <c r="I481" t="str">
        <f t="shared" si="7"/>
        <v>erwachsen</v>
      </c>
      <c r="J481" t="str">
        <f>VLOOKUP(Personen[[#This Row],[Alter]],Altergruppe!$A$1:$C$7,3,TRUE)</f>
        <v>Pensionist/in</v>
      </c>
      <c r="K481" s="1" t="str">
        <f>LOWER(Personen[[#This Row],[email]])</f>
        <v>claudina.quent@yopmail.com</v>
      </c>
      <c r="L481" s="1" t="str">
        <f>SUBSTITUTE(Personen[[#This Row],[email klein]],"yopmail.com","am-gym.at")</f>
        <v>claudina.quent@am-gym.at</v>
      </c>
      <c r="M481" s="1" t="str">
        <f>REPLACE(Personen[[#This Row],[email klein]],LEN(K481)-11,12,"@am-gym.at")</f>
        <v>claudina.quent@am-gym.at</v>
      </c>
    </row>
    <row r="482" spans="1:13" x14ac:dyDescent="0.3">
      <c r="A482">
        <v>1480</v>
      </c>
      <c r="B482" s="1" t="s">
        <v>891</v>
      </c>
      <c r="C482" s="1" t="s">
        <v>105</v>
      </c>
      <c r="D482" s="1" t="s">
        <v>1219</v>
      </c>
      <c r="E482">
        <v>24</v>
      </c>
      <c r="F482" s="2">
        <v>8896.91</v>
      </c>
      <c r="G482">
        <v>2</v>
      </c>
      <c r="H482" t="str">
        <f>IF(Personen[[#This Row],[Geschlecht_orig]]=0,"nb",IF(G482=1,"m","w"))</f>
        <v>w</v>
      </c>
      <c r="I482" t="str">
        <f t="shared" si="7"/>
        <v>erwachsen</v>
      </c>
      <c r="J482" t="str">
        <f>VLOOKUP(Personen[[#This Row],[Alter]],Altergruppe!$A$1:$C$7,3,TRUE)</f>
        <v>Erwachsene/r</v>
      </c>
      <c r="K482" s="1" t="str">
        <f>LOWER(Personen[[#This Row],[email]])</f>
        <v>dorthy.esmaria@yopmail.com</v>
      </c>
      <c r="L482" s="1" t="str">
        <f>SUBSTITUTE(Personen[[#This Row],[email klein]],"yopmail.com","am-gym.at")</f>
        <v>dorthy.esmaria@am-gym.at</v>
      </c>
      <c r="M482" s="1" t="str">
        <f>REPLACE(Personen[[#This Row],[email klein]],LEN(K482)-11,12,"@am-gym.at")</f>
        <v>dorthy.esmaria@am-gym.at</v>
      </c>
    </row>
    <row r="483" spans="1:13" x14ac:dyDescent="0.3">
      <c r="A483">
        <v>1481</v>
      </c>
      <c r="B483" s="1" t="s">
        <v>527</v>
      </c>
      <c r="C483" s="1" t="s">
        <v>865</v>
      </c>
      <c r="D483" s="1" t="s">
        <v>1220</v>
      </c>
      <c r="E483">
        <v>98</v>
      </c>
      <c r="F483" s="2">
        <v>3947.75</v>
      </c>
      <c r="G483">
        <v>1</v>
      </c>
      <c r="H483" t="str">
        <f>IF(Personen[[#This Row],[Geschlecht_orig]]=0,"nb",IF(G483=1,"m","w"))</f>
        <v>m</v>
      </c>
      <c r="I483" t="str">
        <f t="shared" si="7"/>
        <v>erwachsen</v>
      </c>
      <c r="J483" t="str">
        <f>VLOOKUP(Personen[[#This Row],[Alter]],Altergruppe!$A$1:$C$7,3,TRUE)</f>
        <v>Pensionist/in</v>
      </c>
      <c r="K483" s="1" t="str">
        <f>LOWER(Personen[[#This Row],[email]])</f>
        <v>ernesta.forrer@yopmail.com</v>
      </c>
      <c r="L483" s="1" t="str">
        <f>SUBSTITUTE(Personen[[#This Row],[email klein]],"yopmail.com","am-gym.at")</f>
        <v>ernesta.forrer@am-gym.at</v>
      </c>
      <c r="M483" s="1" t="str">
        <f>REPLACE(Personen[[#This Row],[email klein]],LEN(K483)-11,12,"@am-gym.at")</f>
        <v>ernesta.forrer@am-gym.at</v>
      </c>
    </row>
    <row r="484" spans="1:13" x14ac:dyDescent="0.3">
      <c r="A484">
        <v>1482</v>
      </c>
      <c r="B484" s="1" t="s">
        <v>1221</v>
      </c>
      <c r="C484" s="1" t="s">
        <v>1222</v>
      </c>
      <c r="D484" s="1" t="s">
        <v>1223</v>
      </c>
      <c r="E484">
        <v>5</v>
      </c>
      <c r="F484" s="2">
        <v>0</v>
      </c>
      <c r="G484">
        <v>1</v>
      </c>
      <c r="H484" t="str">
        <f>IF(Personen[[#This Row],[Geschlecht_orig]]=0,"nb",IF(G484=1,"m","w"))</f>
        <v>m</v>
      </c>
      <c r="I484" t="str">
        <f t="shared" si="7"/>
        <v>unmündig</v>
      </c>
      <c r="J484" t="str">
        <f>VLOOKUP(Personen[[#This Row],[Alter]],Altergruppe!$A$1:$C$7,3,TRUE)</f>
        <v>Kleinkind</v>
      </c>
      <c r="K484" s="1" t="str">
        <f>LOWER(Personen[[#This Row],[email]])</f>
        <v>nickie.edison@yopmail.com</v>
      </c>
      <c r="L484" s="1" t="str">
        <f>SUBSTITUTE(Personen[[#This Row],[email klein]],"yopmail.com","am-gym.at")</f>
        <v>nickie.edison@am-gym.at</v>
      </c>
      <c r="M484" s="1" t="str">
        <f>REPLACE(Personen[[#This Row],[email klein]],LEN(K484)-11,12,"@am-gym.at")</f>
        <v>nickie.edison@am-gym.at</v>
      </c>
    </row>
    <row r="485" spans="1:13" x14ac:dyDescent="0.3">
      <c r="A485">
        <v>1483</v>
      </c>
      <c r="B485" s="1" t="s">
        <v>225</v>
      </c>
      <c r="C485" s="1" t="s">
        <v>1128</v>
      </c>
      <c r="D485" s="1" t="s">
        <v>1224</v>
      </c>
      <c r="E485">
        <v>56</v>
      </c>
      <c r="F485" s="2">
        <v>515.33000000000004</v>
      </c>
      <c r="G485">
        <v>1</v>
      </c>
      <c r="H485" t="str">
        <f>IF(Personen[[#This Row],[Geschlecht_orig]]=0,"nb",IF(G485=1,"m","w"))</f>
        <v>m</v>
      </c>
      <c r="I485" t="str">
        <f t="shared" si="7"/>
        <v>erwachsen</v>
      </c>
      <c r="J485" t="str">
        <f>VLOOKUP(Personen[[#This Row],[Alter]],Altergruppe!$A$1:$C$7,3,TRUE)</f>
        <v>Erwachsene/r</v>
      </c>
      <c r="K485" s="1" t="str">
        <f>LOWER(Personen[[#This Row],[email]])</f>
        <v>penelopa.genna@yopmail.com</v>
      </c>
      <c r="L485" s="1" t="str">
        <f>SUBSTITUTE(Personen[[#This Row],[email klein]],"yopmail.com","am-gym.at")</f>
        <v>penelopa.genna@am-gym.at</v>
      </c>
      <c r="M485" s="1" t="str">
        <f>REPLACE(Personen[[#This Row],[email klein]],LEN(K485)-11,12,"@am-gym.at")</f>
        <v>penelopa.genna@am-gym.at</v>
      </c>
    </row>
    <row r="486" spans="1:13" x14ac:dyDescent="0.3">
      <c r="A486">
        <v>1484</v>
      </c>
      <c r="B486" s="1" t="s">
        <v>1225</v>
      </c>
      <c r="C486" s="1" t="s">
        <v>1226</v>
      </c>
      <c r="D486" s="1" t="s">
        <v>1227</v>
      </c>
      <c r="E486">
        <v>44</v>
      </c>
      <c r="F486" s="2">
        <v>9006.61</v>
      </c>
      <c r="G486">
        <v>2</v>
      </c>
      <c r="H486" t="str">
        <f>IF(Personen[[#This Row],[Geschlecht_orig]]=0,"nb",IF(G486=1,"m","w"))</f>
        <v>w</v>
      </c>
      <c r="I486" t="str">
        <f t="shared" si="7"/>
        <v>erwachsen</v>
      </c>
      <c r="J486" t="str">
        <f>VLOOKUP(Personen[[#This Row],[Alter]],Altergruppe!$A$1:$C$7,3,TRUE)</f>
        <v>Erwachsene/r</v>
      </c>
      <c r="K486" s="1" t="str">
        <f>LOWER(Personen[[#This Row],[email]])</f>
        <v>daune.calhoun@yopmail.com</v>
      </c>
      <c r="L486" s="1" t="str">
        <f>SUBSTITUTE(Personen[[#This Row],[email klein]],"yopmail.com","am-gym.at")</f>
        <v>daune.calhoun@am-gym.at</v>
      </c>
      <c r="M486" s="1" t="str">
        <f>REPLACE(Personen[[#This Row],[email klein]],LEN(K486)-11,12,"@am-gym.at")</f>
        <v>daune.calhoun@am-gym.at</v>
      </c>
    </row>
    <row r="487" spans="1:13" x14ac:dyDescent="0.3">
      <c r="A487">
        <v>1485</v>
      </c>
      <c r="B487" s="1" t="s">
        <v>1228</v>
      </c>
      <c r="C487" s="1" t="s">
        <v>154</v>
      </c>
      <c r="D487" s="1" t="s">
        <v>1229</v>
      </c>
      <c r="E487">
        <v>77</v>
      </c>
      <c r="F487" s="2">
        <v>8148.35</v>
      </c>
      <c r="G487">
        <v>1</v>
      </c>
      <c r="H487" t="str">
        <f>IF(Personen[[#This Row],[Geschlecht_orig]]=0,"nb",IF(G487=1,"m","w"))</f>
        <v>m</v>
      </c>
      <c r="I487" t="str">
        <f t="shared" si="7"/>
        <v>erwachsen</v>
      </c>
      <c r="J487" t="str">
        <f>VLOOKUP(Personen[[#This Row],[Alter]],Altergruppe!$A$1:$C$7,3,TRUE)</f>
        <v>Pensionist/in</v>
      </c>
      <c r="K487" s="1" t="str">
        <f>LOWER(Personen[[#This Row],[email]])</f>
        <v>ileana.alwin@yopmail.com</v>
      </c>
      <c r="L487" s="1" t="str">
        <f>SUBSTITUTE(Personen[[#This Row],[email klein]],"yopmail.com","am-gym.at")</f>
        <v>ileana.alwin@am-gym.at</v>
      </c>
      <c r="M487" s="1" t="str">
        <f>REPLACE(Personen[[#This Row],[email klein]],LEN(K487)-11,12,"@am-gym.at")</f>
        <v>ileana.alwin@am-gym.at</v>
      </c>
    </row>
    <row r="488" spans="1:13" x14ac:dyDescent="0.3">
      <c r="A488">
        <v>1486</v>
      </c>
      <c r="B488" s="1" t="s">
        <v>438</v>
      </c>
      <c r="C488" s="1" t="s">
        <v>894</v>
      </c>
      <c r="D488" s="1" t="s">
        <v>1230</v>
      </c>
      <c r="E488">
        <v>90</v>
      </c>
      <c r="F488" s="2">
        <v>9195.8799999999992</v>
      </c>
      <c r="G488">
        <v>0</v>
      </c>
      <c r="H488" t="str">
        <f>IF(Personen[[#This Row],[Geschlecht_orig]]=0,"nb",IF(G488=1,"m","w"))</f>
        <v>nb</v>
      </c>
      <c r="I488" t="str">
        <f t="shared" si="7"/>
        <v>erwachsen</v>
      </c>
      <c r="J488" t="str">
        <f>VLOOKUP(Personen[[#This Row],[Alter]],Altergruppe!$A$1:$C$7,3,TRUE)</f>
        <v>Pensionist/in</v>
      </c>
      <c r="K488" s="1" t="str">
        <f>LOWER(Personen[[#This Row],[email]])</f>
        <v>mady.rosette@yopmail.com</v>
      </c>
      <c r="L488" s="1" t="str">
        <f>SUBSTITUTE(Personen[[#This Row],[email klein]],"yopmail.com","am-gym.at")</f>
        <v>mady.rosette@am-gym.at</v>
      </c>
      <c r="M488" s="1" t="str">
        <f>REPLACE(Personen[[#This Row],[email klein]],LEN(K488)-11,12,"@am-gym.at")</f>
        <v>mady.rosette@am-gym.at</v>
      </c>
    </row>
    <row r="489" spans="1:13" x14ac:dyDescent="0.3">
      <c r="A489">
        <v>1487</v>
      </c>
      <c r="B489" s="1" t="s">
        <v>1231</v>
      </c>
      <c r="C489" s="1" t="s">
        <v>1037</v>
      </c>
      <c r="D489" s="1" t="s">
        <v>1232</v>
      </c>
      <c r="E489">
        <v>25</v>
      </c>
      <c r="F489" s="2">
        <v>1294.18</v>
      </c>
      <c r="G489">
        <v>0</v>
      </c>
      <c r="H489" t="str">
        <f>IF(Personen[[#This Row],[Geschlecht_orig]]=0,"nb",IF(G489=1,"m","w"))</f>
        <v>nb</v>
      </c>
      <c r="I489" t="str">
        <f t="shared" si="7"/>
        <v>erwachsen</v>
      </c>
      <c r="J489" t="str">
        <f>VLOOKUP(Personen[[#This Row],[Alter]],Altergruppe!$A$1:$C$7,3,TRUE)</f>
        <v>Erwachsene/r</v>
      </c>
      <c r="K489" s="1" t="str">
        <f>LOWER(Personen[[#This Row],[email]])</f>
        <v>hermione.slifka@yopmail.com</v>
      </c>
      <c r="L489" s="1" t="str">
        <f>SUBSTITUTE(Personen[[#This Row],[email klein]],"yopmail.com","am-gym.at")</f>
        <v>hermione.slifka@am-gym.at</v>
      </c>
      <c r="M489" s="1" t="str">
        <f>REPLACE(Personen[[#This Row],[email klein]],LEN(K489)-11,12,"@am-gym.at")</f>
        <v>hermione.slifka@am-gym.at</v>
      </c>
    </row>
    <row r="490" spans="1:13" x14ac:dyDescent="0.3">
      <c r="A490">
        <v>1488</v>
      </c>
      <c r="B490" s="1" t="s">
        <v>1233</v>
      </c>
      <c r="C490" s="1" t="s">
        <v>1234</v>
      </c>
      <c r="D490" s="1" t="s">
        <v>1235</v>
      </c>
      <c r="E490">
        <v>27</v>
      </c>
      <c r="F490" s="2">
        <v>3166.01</v>
      </c>
      <c r="G490">
        <v>2</v>
      </c>
      <c r="H490" t="str">
        <f>IF(Personen[[#This Row],[Geschlecht_orig]]=0,"nb",IF(G490=1,"m","w"))</f>
        <v>w</v>
      </c>
      <c r="I490" t="str">
        <f t="shared" si="7"/>
        <v>erwachsen</v>
      </c>
      <c r="J490" t="str">
        <f>VLOOKUP(Personen[[#This Row],[Alter]],Altergruppe!$A$1:$C$7,3,TRUE)</f>
        <v>Erwachsene/r</v>
      </c>
      <c r="K490" s="1" t="str">
        <f>LOWER(Personen[[#This Row],[email]])</f>
        <v>lacie.hessler@yopmail.com</v>
      </c>
      <c r="L490" s="1" t="str">
        <f>SUBSTITUTE(Personen[[#This Row],[email klein]],"yopmail.com","am-gym.at")</f>
        <v>lacie.hessler@am-gym.at</v>
      </c>
      <c r="M490" s="1" t="str">
        <f>REPLACE(Personen[[#This Row],[email klein]],LEN(K490)-11,12,"@am-gym.at")</f>
        <v>lacie.hessler@am-gym.at</v>
      </c>
    </row>
    <row r="491" spans="1:13" x14ac:dyDescent="0.3">
      <c r="A491">
        <v>1489</v>
      </c>
      <c r="B491" s="1" t="s">
        <v>1102</v>
      </c>
      <c r="C491" s="1" t="s">
        <v>1236</v>
      </c>
      <c r="D491" s="1" t="s">
        <v>1237</v>
      </c>
      <c r="E491">
        <v>17</v>
      </c>
      <c r="F491" s="2">
        <v>0</v>
      </c>
      <c r="G491">
        <v>0</v>
      </c>
      <c r="H491" t="str">
        <f>IF(Personen[[#This Row],[Geschlecht_orig]]=0,"nb",IF(G491=1,"m","w"))</f>
        <v>nb</v>
      </c>
      <c r="I491" t="str">
        <f t="shared" si="7"/>
        <v>minderjährig</v>
      </c>
      <c r="J491" t="str">
        <f>VLOOKUP(Personen[[#This Row],[Alter]],Altergruppe!$A$1:$C$7,3,TRUE)</f>
        <v>Jugendliche/r</v>
      </c>
      <c r="K491" s="1" t="str">
        <f>LOWER(Personen[[#This Row],[email]])</f>
        <v>fina.helfand@yopmail.com</v>
      </c>
      <c r="L491" s="1" t="str">
        <f>SUBSTITUTE(Personen[[#This Row],[email klein]],"yopmail.com","am-gym.at")</f>
        <v>fina.helfand@am-gym.at</v>
      </c>
      <c r="M491" s="1" t="str">
        <f>REPLACE(Personen[[#This Row],[email klein]],LEN(K491)-11,12,"@am-gym.at")</f>
        <v>fina.helfand@am-gym.at</v>
      </c>
    </row>
    <row r="492" spans="1:13" x14ac:dyDescent="0.3">
      <c r="A492">
        <v>1490</v>
      </c>
      <c r="B492" s="1" t="s">
        <v>622</v>
      </c>
      <c r="C492" s="1" t="s">
        <v>1238</v>
      </c>
      <c r="D492" s="1" t="s">
        <v>1239</v>
      </c>
      <c r="E492">
        <v>100</v>
      </c>
      <c r="F492" s="2">
        <v>429.15</v>
      </c>
      <c r="G492">
        <v>1</v>
      </c>
      <c r="H492" t="str">
        <f>IF(Personen[[#This Row],[Geschlecht_orig]]=0,"nb",IF(G492=1,"m","w"))</f>
        <v>m</v>
      </c>
      <c r="I492" t="str">
        <f t="shared" si="7"/>
        <v>erwachsen</v>
      </c>
      <c r="J492" t="str">
        <f>VLOOKUP(Personen[[#This Row],[Alter]],Altergruppe!$A$1:$C$7,3,TRUE)</f>
        <v>Pensionist/in</v>
      </c>
      <c r="K492" s="1" t="str">
        <f>LOWER(Personen[[#This Row],[email]])</f>
        <v>stevana.faso@yopmail.com</v>
      </c>
      <c r="L492" s="1" t="str">
        <f>SUBSTITUTE(Personen[[#This Row],[email klein]],"yopmail.com","am-gym.at")</f>
        <v>stevana.faso@am-gym.at</v>
      </c>
      <c r="M492" s="1" t="str">
        <f>REPLACE(Personen[[#This Row],[email klein]],LEN(K492)-11,12,"@am-gym.at")</f>
        <v>stevana.faso@am-gym.at</v>
      </c>
    </row>
    <row r="493" spans="1:13" x14ac:dyDescent="0.3">
      <c r="A493">
        <v>1491</v>
      </c>
      <c r="B493" s="1" t="s">
        <v>34</v>
      </c>
      <c r="C493" s="1" t="s">
        <v>270</v>
      </c>
      <c r="D493" s="1" t="s">
        <v>1240</v>
      </c>
      <c r="E493">
        <v>74</v>
      </c>
      <c r="F493" s="2">
        <v>6531.71</v>
      </c>
      <c r="G493">
        <v>0</v>
      </c>
      <c r="H493" t="str">
        <f>IF(Personen[[#This Row],[Geschlecht_orig]]=0,"nb",IF(G493=1,"m","w"))</f>
        <v>nb</v>
      </c>
      <c r="I493" t="str">
        <f t="shared" si="7"/>
        <v>erwachsen</v>
      </c>
      <c r="J493" t="str">
        <f>VLOOKUP(Personen[[#This Row],[Alter]],Altergruppe!$A$1:$C$7,3,TRUE)</f>
        <v>Pensionist/in</v>
      </c>
      <c r="K493" s="1" t="str">
        <f>LOWER(Personen[[#This Row],[email]])</f>
        <v>amara.cottle@yopmail.com</v>
      </c>
      <c r="L493" s="1" t="str">
        <f>SUBSTITUTE(Personen[[#This Row],[email klein]],"yopmail.com","am-gym.at")</f>
        <v>amara.cottle@am-gym.at</v>
      </c>
      <c r="M493" s="1" t="str">
        <f>REPLACE(Personen[[#This Row],[email klein]],LEN(K493)-11,12,"@am-gym.at")</f>
        <v>amara.cottle@am-gym.at</v>
      </c>
    </row>
    <row r="494" spans="1:13" x14ac:dyDescent="0.3">
      <c r="A494">
        <v>1492</v>
      </c>
      <c r="B494" s="1" t="s">
        <v>22</v>
      </c>
      <c r="C494" s="1" t="s">
        <v>1241</v>
      </c>
      <c r="D494" s="1" t="s">
        <v>1242</v>
      </c>
      <c r="E494">
        <v>31</v>
      </c>
      <c r="F494" s="2">
        <v>7191.69</v>
      </c>
      <c r="G494">
        <v>0</v>
      </c>
      <c r="H494" t="str">
        <f>IF(Personen[[#This Row],[Geschlecht_orig]]=0,"nb",IF(G494=1,"m","w"))</f>
        <v>nb</v>
      </c>
      <c r="I494" t="str">
        <f t="shared" si="7"/>
        <v>erwachsen</v>
      </c>
      <c r="J494" t="str">
        <f>VLOOKUP(Personen[[#This Row],[Alter]],Altergruppe!$A$1:$C$7,3,TRUE)</f>
        <v>Erwachsene/r</v>
      </c>
      <c r="K494" s="1" t="str">
        <f>LOWER(Personen[[#This Row],[email]])</f>
        <v>correy.lay@yopmail.com</v>
      </c>
      <c r="L494" s="1" t="str">
        <f>SUBSTITUTE(Personen[[#This Row],[email klein]],"yopmail.com","am-gym.at")</f>
        <v>correy.lay@am-gym.at</v>
      </c>
      <c r="M494" s="1" t="str">
        <f>REPLACE(Personen[[#This Row],[email klein]],LEN(K494)-11,12,"@am-gym.at")</f>
        <v>correy.lay@am-gym.at</v>
      </c>
    </row>
    <row r="495" spans="1:13" x14ac:dyDescent="0.3">
      <c r="A495">
        <v>1493</v>
      </c>
      <c r="B495" s="1" t="s">
        <v>829</v>
      </c>
      <c r="C495" s="1" t="s">
        <v>978</v>
      </c>
      <c r="D495" s="1" t="s">
        <v>1243</v>
      </c>
      <c r="E495">
        <v>7</v>
      </c>
      <c r="F495" s="2">
        <v>0</v>
      </c>
      <c r="G495">
        <v>1</v>
      </c>
      <c r="H495" t="str">
        <f>IF(Personen[[#This Row],[Geschlecht_orig]]=0,"nb",IF(G495=1,"m","w"))</f>
        <v>m</v>
      </c>
      <c r="I495" t="str">
        <f t="shared" si="7"/>
        <v>unmündig</v>
      </c>
      <c r="J495" t="str">
        <f>VLOOKUP(Personen[[#This Row],[Alter]],Altergruppe!$A$1:$C$7,3,TRUE)</f>
        <v>Kind</v>
      </c>
      <c r="K495" s="1" t="str">
        <f>LOWER(Personen[[#This Row],[email]])</f>
        <v>morganica.billye@yopmail.com</v>
      </c>
      <c r="L495" s="1" t="str">
        <f>SUBSTITUTE(Personen[[#This Row],[email klein]],"yopmail.com","am-gym.at")</f>
        <v>morganica.billye@am-gym.at</v>
      </c>
      <c r="M495" s="1" t="str">
        <f>REPLACE(Personen[[#This Row],[email klein]],LEN(K495)-11,12,"@am-gym.at")</f>
        <v>morganica.billye@am-gym.at</v>
      </c>
    </row>
    <row r="496" spans="1:13" x14ac:dyDescent="0.3">
      <c r="A496">
        <v>1494</v>
      </c>
      <c r="B496" s="1" t="s">
        <v>754</v>
      </c>
      <c r="C496" s="1" t="s">
        <v>1244</v>
      </c>
      <c r="D496" s="1" t="s">
        <v>1245</v>
      </c>
      <c r="E496">
        <v>76</v>
      </c>
      <c r="F496" s="2">
        <v>4800.1400000000003</v>
      </c>
      <c r="G496">
        <v>2</v>
      </c>
      <c r="H496" t="str">
        <f>IF(Personen[[#This Row],[Geschlecht_orig]]=0,"nb",IF(G496=1,"m","w"))</f>
        <v>w</v>
      </c>
      <c r="I496" t="str">
        <f t="shared" si="7"/>
        <v>erwachsen</v>
      </c>
      <c r="J496" t="str">
        <f>VLOOKUP(Personen[[#This Row],[Alter]],Altergruppe!$A$1:$C$7,3,TRUE)</f>
        <v>Pensionist/in</v>
      </c>
      <c r="K496" s="1" t="str">
        <f>LOWER(Personen[[#This Row],[email]])</f>
        <v>loree.belldas@yopmail.com</v>
      </c>
      <c r="L496" s="1" t="str">
        <f>SUBSTITUTE(Personen[[#This Row],[email klein]],"yopmail.com","am-gym.at")</f>
        <v>loree.belldas@am-gym.at</v>
      </c>
      <c r="M496" s="1" t="str">
        <f>REPLACE(Personen[[#This Row],[email klein]],LEN(K496)-11,12,"@am-gym.at")</f>
        <v>loree.belldas@am-gym.at</v>
      </c>
    </row>
    <row r="497" spans="1:13" x14ac:dyDescent="0.3">
      <c r="A497">
        <v>1495</v>
      </c>
      <c r="B497" s="1" t="s">
        <v>413</v>
      </c>
      <c r="C497" s="1" t="s">
        <v>1246</v>
      </c>
      <c r="D497" s="1" t="s">
        <v>1247</v>
      </c>
      <c r="E497">
        <v>59</v>
      </c>
      <c r="F497" s="2">
        <v>6517.57</v>
      </c>
      <c r="G497">
        <v>1</v>
      </c>
      <c r="H497" t="str">
        <f>IF(Personen[[#This Row],[Geschlecht_orig]]=0,"nb",IF(G497=1,"m","w"))</f>
        <v>m</v>
      </c>
      <c r="I497" t="str">
        <f t="shared" si="7"/>
        <v>erwachsen</v>
      </c>
      <c r="J497" t="str">
        <f>VLOOKUP(Personen[[#This Row],[Alter]],Altergruppe!$A$1:$C$7,3,TRUE)</f>
        <v>Erwachsene/r</v>
      </c>
      <c r="K497" s="1" t="str">
        <f>LOWER(Personen[[#This Row],[email]])</f>
        <v>raquela.jacqui@yopmail.com</v>
      </c>
      <c r="L497" s="1" t="str">
        <f>SUBSTITUTE(Personen[[#This Row],[email klein]],"yopmail.com","am-gym.at")</f>
        <v>raquela.jacqui@am-gym.at</v>
      </c>
      <c r="M497" s="1" t="str">
        <f>REPLACE(Personen[[#This Row],[email klein]],LEN(K497)-11,12,"@am-gym.at")</f>
        <v>raquela.jacqui@am-gym.at</v>
      </c>
    </row>
    <row r="498" spans="1:13" x14ac:dyDescent="0.3">
      <c r="A498">
        <v>1496</v>
      </c>
      <c r="B498" s="1" t="s">
        <v>884</v>
      </c>
      <c r="C498" s="1" t="s">
        <v>506</v>
      </c>
      <c r="D498" s="1" t="s">
        <v>1248</v>
      </c>
      <c r="E498">
        <v>50</v>
      </c>
      <c r="F498" s="2">
        <v>9216.98</v>
      </c>
      <c r="G498">
        <v>2</v>
      </c>
      <c r="H498" t="str">
        <f>IF(Personen[[#This Row],[Geschlecht_orig]]=0,"nb",IF(G498=1,"m","w"))</f>
        <v>w</v>
      </c>
      <c r="I498" t="str">
        <f t="shared" si="7"/>
        <v>erwachsen</v>
      </c>
      <c r="J498" t="str">
        <f>VLOOKUP(Personen[[#This Row],[Alter]],Altergruppe!$A$1:$C$7,3,TRUE)</f>
        <v>Erwachsene/r</v>
      </c>
      <c r="K498" s="1" t="str">
        <f>LOWER(Personen[[#This Row],[email]])</f>
        <v>leona.helve@yopmail.com</v>
      </c>
      <c r="L498" s="1" t="str">
        <f>SUBSTITUTE(Personen[[#This Row],[email klein]],"yopmail.com","am-gym.at")</f>
        <v>leona.helve@am-gym.at</v>
      </c>
      <c r="M498" s="1" t="str">
        <f>REPLACE(Personen[[#This Row],[email klein]],LEN(K498)-11,12,"@am-gym.at")</f>
        <v>leona.helve@am-gym.at</v>
      </c>
    </row>
    <row r="499" spans="1:13" x14ac:dyDescent="0.3">
      <c r="A499">
        <v>1497</v>
      </c>
      <c r="B499" s="1" t="s">
        <v>829</v>
      </c>
      <c r="C499" s="1" t="s">
        <v>1249</v>
      </c>
      <c r="D499" s="1" t="s">
        <v>1250</v>
      </c>
      <c r="E499">
        <v>42</v>
      </c>
      <c r="F499" s="2">
        <v>6497.74</v>
      </c>
      <c r="G499">
        <v>0</v>
      </c>
      <c r="H499" t="str">
        <f>IF(Personen[[#This Row],[Geschlecht_orig]]=0,"nb",IF(G499=1,"m","w"))</f>
        <v>nb</v>
      </c>
      <c r="I499" t="str">
        <f t="shared" si="7"/>
        <v>erwachsen</v>
      </c>
      <c r="J499" t="str">
        <f>VLOOKUP(Personen[[#This Row],[Alter]],Altergruppe!$A$1:$C$7,3,TRUE)</f>
        <v>Erwachsene/r</v>
      </c>
      <c r="K499" s="1" t="str">
        <f>LOWER(Personen[[#This Row],[email]])</f>
        <v>morganica.pascia@yopmail.com</v>
      </c>
      <c r="L499" s="1" t="str">
        <f>SUBSTITUTE(Personen[[#This Row],[email klein]],"yopmail.com","am-gym.at")</f>
        <v>morganica.pascia@am-gym.at</v>
      </c>
      <c r="M499" s="1" t="str">
        <f>REPLACE(Personen[[#This Row],[email klein]],LEN(K499)-11,12,"@am-gym.at")</f>
        <v>morganica.pascia@am-gym.at</v>
      </c>
    </row>
    <row r="500" spans="1:13" x14ac:dyDescent="0.3">
      <c r="A500">
        <v>1498</v>
      </c>
      <c r="B500" s="1" t="s">
        <v>701</v>
      </c>
      <c r="C500" s="1" t="s">
        <v>1251</v>
      </c>
      <c r="D500" s="1" t="s">
        <v>1252</v>
      </c>
      <c r="E500">
        <v>98</v>
      </c>
      <c r="F500" s="2">
        <v>7985.34</v>
      </c>
      <c r="G500">
        <v>0</v>
      </c>
      <c r="H500" t="str">
        <f>IF(Personen[[#This Row],[Geschlecht_orig]]=0,"nb",IF(G500=1,"m","w"))</f>
        <v>nb</v>
      </c>
      <c r="I500" t="str">
        <f t="shared" si="7"/>
        <v>erwachsen</v>
      </c>
      <c r="J500" t="str">
        <f>VLOOKUP(Personen[[#This Row],[Alter]],Altergruppe!$A$1:$C$7,3,TRUE)</f>
        <v>Pensionist/in</v>
      </c>
      <c r="K500" s="1" t="str">
        <f>LOWER(Personen[[#This Row],[email]])</f>
        <v>verla.girardo@yopmail.com</v>
      </c>
      <c r="L500" s="1" t="str">
        <f>SUBSTITUTE(Personen[[#This Row],[email klein]],"yopmail.com","am-gym.at")</f>
        <v>verla.girardo@am-gym.at</v>
      </c>
      <c r="M500" s="1" t="str">
        <f>REPLACE(Personen[[#This Row],[email klein]],LEN(K500)-11,12,"@am-gym.at")</f>
        <v>verla.girardo@am-gym.at</v>
      </c>
    </row>
    <row r="501" spans="1:13" x14ac:dyDescent="0.3">
      <c r="A501">
        <v>1499</v>
      </c>
      <c r="B501" s="1" t="s">
        <v>1253</v>
      </c>
      <c r="C501" s="1" t="s">
        <v>1254</v>
      </c>
      <c r="D501" s="1" t="s">
        <v>1255</v>
      </c>
      <c r="E501">
        <v>76</v>
      </c>
      <c r="F501" s="2">
        <v>7931.52</v>
      </c>
      <c r="G501">
        <v>1</v>
      </c>
      <c r="H501" t="str">
        <f>IF(Personen[[#This Row],[Geschlecht_orig]]=0,"nb",IF(G501=1,"m","w"))</f>
        <v>m</v>
      </c>
      <c r="I501" t="str">
        <f t="shared" si="7"/>
        <v>erwachsen</v>
      </c>
      <c r="J501" t="str">
        <f>VLOOKUP(Personen[[#This Row],[Alter]],Altergruppe!$A$1:$C$7,3,TRUE)</f>
        <v>Pensionist/in</v>
      </c>
      <c r="K501" s="1" t="str">
        <f>LOWER(Personen[[#This Row],[email]])</f>
        <v>fanny.ellord@yopmail.com</v>
      </c>
      <c r="L501" s="1" t="str">
        <f>SUBSTITUTE(Personen[[#This Row],[email klein]],"yopmail.com","am-gym.at")</f>
        <v>fanny.ellord@am-gym.at</v>
      </c>
      <c r="M501" s="1" t="str">
        <f>REPLACE(Personen[[#This Row],[email klein]],LEN(K501)-11,12,"@am-gym.at")</f>
        <v>fanny.ellord@am-gym.at</v>
      </c>
    </row>
    <row r="502" spans="1:13" x14ac:dyDescent="0.3">
      <c r="A502">
        <v>1500</v>
      </c>
      <c r="B502" s="1" t="s">
        <v>1256</v>
      </c>
      <c r="C502" s="1" t="s">
        <v>1257</v>
      </c>
      <c r="D502" s="1" t="s">
        <v>1258</v>
      </c>
      <c r="E502">
        <v>45</v>
      </c>
      <c r="F502" s="2">
        <v>56.63</v>
      </c>
      <c r="G502">
        <v>2</v>
      </c>
      <c r="H502" t="str">
        <f>IF(Personen[[#This Row],[Geschlecht_orig]]=0,"nb",IF(G502=1,"m","w"))</f>
        <v>w</v>
      </c>
      <c r="I502" t="str">
        <f t="shared" si="7"/>
        <v>erwachsen</v>
      </c>
      <c r="J502" t="str">
        <f>VLOOKUP(Personen[[#This Row],[Alter]],Altergruppe!$A$1:$C$7,3,TRUE)</f>
        <v>Erwachsene/r</v>
      </c>
      <c r="K502" s="1" t="str">
        <f>LOWER(Personen[[#This Row],[email]])</f>
        <v>vanessa.delila@yopmail.com</v>
      </c>
      <c r="L502" s="1" t="str">
        <f>SUBSTITUTE(Personen[[#This Row],[email klein]],"yopmail.com","am-gym.at")</f>
        <v>vanessa.delila@am-gym.at</v>
      </c>
      <c r="M502" s="1" t="str">
        <f>REPLACE(Personen[[#This Row],[email klein]],LEN(K502)-11,12,"@am-gym.at")</f>
        <v>vanessa.delila@am-gym.at</v>
      </c>
    </row>
    <row r="503" spans="1:13" x14ac:dyDescent="0.3">
      <c r="A503">
        <v>1501</v>
      </c>
      <c r="B503" s="1" t="s">
        <v>110</v>
      </c>
      <c r="C503" s="1" t="s">
        <v>1259</v>
      </c>
      <c r="D503" s="1" t="s">
        <v>1260</v>
      </c>
      <c r="E503">
        <v>30</v>
      </c>
      <c r="F503" s="2">
        <v>8735.32</v>
      </c>
      <c r="G503">
        <v>1</v>
      </c>
      <c r="H503" t="str">
        <f>IF(Personen[[#This Row],[Geschlecht_orig]]=0,"nb",IF(G503=1,"m","w"))</f>
        <v>m</v>
      </c>
      <c r="I503" t="str">
        <f t="shared" si="7"/>
        <v>erwachsen</v>
      </c>
      <c r="J503" t="str">
        <f>VLOOKUP(Personen[[#This Row],[Alter]],Altergruppe!$A$1:$C$7,3,TRUE)</f>
        <v>Erwachsene/r</v>
      </c>
      <c r="K503" s="1" t="str">
        <f>LOWER(Personen[[#This Row],[email]])</f>
        <v>kenna.rustice@yopmail.com</v>
      </c>
      <c r="L503" s="1" t="str">
        <f>SUBSTITUTE(Personen[[#This Row],[email klein]],"yopmail.com","am-gym.at")</f>
        <v>kenna.rustice@am-gym.at</v>
      </c>
      <c r="M503" s="1" t="str">
        <f>REPLACE(Personen[[#This Row],[email klein]],LEN(K503)-11,12,"@am-gym.at")</f>
        <v>kenna.rustice@am-gym.at</v>
      </c>
    </row>
    <row r="504" spans="1:13" x14ac:dyDescent="0.3">
      <c r="A504">
        <v>1502</v>
      </c>
      <c r="B504" s="1" t="s">
        <v>1261</v>
      </c>
      <c r="C504" s="1" t="s">
        <v>1262</v>
      </c>
      <c r="D504" s="1" t="s">
        <v>1263</v>
      </c>
      <c r="E504">
        <v>82</v>
      </c>
      <c r="F504" s="2">
        <v>5450.32</v>
      </c>
      <c r="G504">
        <v>2</v>
      </c>
      <c r="H504" t="str">
        <f>IF(Personen[[#This Row],[Geschlecht_orig]]=0,"nb",IF(G504=1,"m","w"))</f>
        <v>w</v>
      </c>
      <c r="I504" t="str">
        <f t="shared" si="7"/>
        <v>erwachsen</v>
      </c>
      <c r="J504" t="str">
        <f>VLOOKUP(Personen[[#This Row],[Alter]],Altergruppe!$A$1:$C$7,3,TRUE)</f>
        <v>Pensionist/in</v>
      </c>
      <c r="K504" s="1" t="str">
        <f>LOWER(Personen[[#This Row],[email]])</f>
        <v>andree.havens@yopmail.com</v>
      </c>
      <c r="L504" s="1" t="str">
        <f>SUBSTITUTE(Personen[[#This Row],[email klein]],"yopmail.com","am-gym.at")</f>
        <v>andree.havens@am-gym.at</v>
      </c>
      <c r="M504" s="1" t="str">
        <f>REPLACE(Personen[[#This Row],[email klein]],LEN(K504)-11,12,"@am-gym.at")</f>
        <v>andree.havens@am-gym.at</v>
      </c>
    </row>
    <row r="505" spans="1:13" x14ac:dyDescent="0.3">
      <c r="A505">
        <v>1503</v>
      </c>
      <c r="B505" s="1" t="s">
        <v>34</v>
      </c>
      <c r="C505" s="1" t="s">
        <v>450</v>
      </c>
      <c r="D505" s="1" t="s">
        <v>1264</v>
      </c>
      <c r="E505">
        <v>71</v>
      </c>
      <c r="F505" s="2">
        <v>276.86</v>
      </c>
      <c r="G505">
        <v>0</v>
      </c>
      <c r="H505" t="str">
        <f>IF(Personen[[#This Row],[Geschlecht_orig]]=0,"nb",IF(G505=1,"m","w"))</f>
        <v>nb</v>
      </c>
      <c r="I505" t="str">
        <f t="shared" si="7"/>
        <v>erwachsen</v>
      </c>
      <c r="J505" t="str">
        <f>VLOOKUP(Personen[[#This Row],[Alter]],Altergruppe!$A$1:$C$7,3,TRUE)</f>
        <v>Pensionist/in</v>
      </c>
      <c r="K505" s="1" t="str">
        <f>LOWER(Personen[[#This Row],[email]])</f>
        <v>amara.fosque@yopmail.com</v>
      </c>
      <c r="L505" s="1" t="str">
        <f>SUBSTITUTE(Personen[[#This Row],[email klein]],"yopmail.com","am-gym.at")</f>
        <v>amara.fosque@am-gym.at</v>
      </c>
      <c r="M505" s="1" t="str">
        <f>REPLACE(Personen[[#This Row],[email klein]],LEN(K505)-11,12,"@am-gym.at")</f>
        <v>amara.fosque@am-gym.at</v>
      </c>
    </row>
    <row r="506" spans="1:13" x14ac:dyDescent="0.3">
      <c r="A506">
        <v>1504</v>
      </c>
      <c r="B506" s="1" t="s">
        <v>1265</v>
      </c>
      <c r="C506" s="1" t="s">
        <v>1078</v>
      </c>
      <c r="D506" s="1" t="s">
        <v>1266</v>
      </c>
      <c r="E506">
        <v>29</v>
      </c>
      <c r="F506" s="2">
        <v>3148.17</v>
      </c>
      <c r="G506">
        <v>0</v>
      </c>
      <c r="H506" t="str">
        <f>IF(Personen[[#This Row],[Geschlecht_orig]]=0,"nb",IF(G506=1,"m","w"))</f>
        <v>nb</v>
      </c>
      <c r="I506" t="str">
        <f t="shared" si="7"/>
        <v>erwachsen</v>
      </c>
      <c r="J506" t="str">
        <f>VLOOKUP(Personen[[#This Row],[Alter]],Altergruppe!$A$1:$C$7,3,TRUE)</f>
        <v>Erwachsene/r</v>
      </c>
      <c r="K506" s="1" t="str">
        <f>LOWER(Personen[[#This Row],[email]])</f>
        <v>marline.baptlsta@yopmail.com</v>
      </c>
      <c r="L506" s="1" t="str">
        <f>SUBSTITUTE(Personen[[#This Row],[email klein]],"yopmail.com","am-gym.at")</f>
        <v>marline.baptlsta@am-gym.at</v>
      </c>
      <c r="M506" s="1" t="str">
        <f>REPLACE(Personen[[#This Row],[email klein]],LEN(K506)-11,12,"@am-gym.at")</f>
        <v>marline.baptlsta@am-gym.at</v>
      </c>
    </row>
    <row r="507" spans="1:13" x14ac:dyDescent="0.3">
      <c r="A507">
        <v>1505</v>
      </c>
      <c r="B507" s="1" t="s">
        <v>1267</v>
      </c>
      <c r="C507" s="1" t="s">
        <v>1268</v>
      </c>
      <c r="D507" s="1" t="s">
        <v>1269</v>
      </c>
      <c r="E507">
        <v>62</v>
      </c>
      <c r="F507" s="2">
        <v>9658.7099999999991</v>
      </c>
      <c r="G507">
        <v>0</v>
      </c>
      <c r="H507" t="str">
        <f>IF(Personen[[#This Row],[Geschlecht_orig]]=0,"nb",IF(G507=1,"m","w"))</f>
        <v>nb</v>
      </c>
      <c r="I507" t="str">
        <f t="shared" si="7"/>
        <v>erwachsen</v>
      </c>
      <c r="J507" t="str">
        <f>VLOOKUP(Personen[[#This Row],[Alter]],Altergruppe!$A$1:$C$7,3,TRUE)</f>
        <v>Erwachsene/r</v>
      </c>
      <c r="K507" s="1" t="str">
        <f>LOWER(Personen[[#This Row],[email]])</f>
        <v>dale.old@yopmail.com</v>
      </c>
      <c r="L507" s="1" t="str">
        <f>SUBSTITUTE(Personen[[#This Row],[email klein]],"yopmail.com","am-gym.at")</f>
        <v>dale.old@am-gym.at</v>
      </c>
      <c r="M507" s="1" t="str">
        <f>REPLACE(Personen[[#This Row],[email klein]],LEN(K507)-11,12,"@am-gym.at")</f>
        <v>dale.old@am-gym.at</v>
      </c>
    </row>
    <row r="508" spans="1:13" x14ac:dyDescent="0.3">
      <c r="A508">
        <v>1506</v>
      </c>
      <c r="B508" s="1" t="s">
        <v>267</v>
      </c>
      <c r="C508" s="1" t="s">
        <v>1270</v>
      </c>
      <c r="D508" s="1" t="s">
        <v>1271</v>
      </c>
      <c r="E508">
        <v>3</v>
      </c>
      <c r="F508" s="2">
        <v>0</v>
      </c>
      <c r="G508">
        <v>2</v>
      </c>
      <c r="H508" t="str">
        <f>IF(Personen[[#This Row],[Geschlecht_orig]]=0,"nb",IF(G508=1,"m","w"))</f>
        <v>w</v>
      </c>
      <c r="I508" t="str">
        <f t="shared" si="7"/>
        <v>unmündig</v>
      </c>
      <c r="J508" t="str">
        <f>VLOOKUP(Personen[[#This Row],[Alter]],Altergruppe!$A$1:$C$7,3,TRUE)</f>
        <v>Baby</v>
      </c>
      <c r="K508" s="1" t="str">
        <f>LOWER(Personen[[#This Row],[email]])</f>
        <v>xylina.bevin@yopmail.com</v>
      </c>
      <c r="L508" s="1" t="str">
        <f>SUBSTITUTE(Personen[[#This Row],[email klein]],"yopmail.com","am-gym.at")</f>
        <v>xylina.bevin@am-gym.at</v>
      </c>
      <c r="M508" s="1" t="str">
        <f>REPLACE(Personen[[#This Row],[email klein]],LEN(K508)-11,12,"@am-gym.at")</f>
        <v>xylina.bevin@am-gym.at</v>
      </c>
    </row>
    <row r="509" spans="1:13" x14ac:dyDescent="0.3">
      <c r="A509">
        <v>1507</v>
      </c>
      <c r="B509" s="1" t="s">
        <v>1272</v>
      </c>
      <c r="C509" s="1" t="s">
        <v>1273</v>
      </c>
      <c r="D509" s="1" t="s">
        <v>1274</v>
      </c>
      <c r="E509">
        <v>24</v>
      </c>
      <c r="F509" s="2">
        <v>8300.69</v>
      </c>
      <c r="G509">
        <v>1</v>
      </c>
      <c r="H509" t="str">
        <f>IF(Personen[[#This Row],[Geschlecht_orig]]=0,"nb",IF(G509=1,"m","w"))</f>
        <v>m</v>
      </c>
      <c r="I509" t="str">
        <f t="shared" si="7"/>
        <v>erwachsen</v>
      </c>
      <c r="J509" t="str">
        <f>VLOOKUP(Personen[[#This Row],[Alter]],Altergruppe!$A$1:$C$7,3,TRUE)</f>
        <v>Erwachsene/r</v>
      </c>
      <c r="K509" s="1" t="str">
        <f>LOWER(Personen[[#This Row],[email]])</f>
        <v>lucille.eiser@yopmail.com</v>
      </c>
      <c r="L509" s="1" t="str">
        <f>SUBSTITUTE(Personen[[#This Row],[email klein]],"yopmail.com","am-gym.at")</f>
        <v>lucille.eiser@am-gym.at</v>
      </c>
      <c r="M509" s="1" t="str">
        <f>REPLACE(Personen[[#This Row],[email klein]],LEN(K509)-11,12,"@am-gym.at")</f>
        <v>lucille.eiser@am-gym.at</v>
      </c>
    </row>
    <row r="510" spans="1:13" x14ac:dyDescent="0.3">
      <c r="A510">
        <v>1508</v>
      </c>
      <c r="B510" s="1" t="s">
        <v>1275</v>
      </c>
      <c r="C510" s="1" t="s">
        <v>487</v>
      </c>
      <c r="D510" s="1" t="s">
        <v>1276</v>
      </c>
      <c r="E510">
        <v>66</v>
      </c>
      <c r="F510" s="2">
        <v>6656.53</v>
      </c>
      <c r="G510">
        <v>0</v>
      </c>
      <c r="H510" t="str">
        <f>IF(Personen[[#This Row],[Geschlecht_orig]]=0,"nb",IF(G510=1,"m","w"))</f>
        <v>nb</v>
      </c>
      <c r="I510" t="str">
        <f t="shared" si="7"/>
        <v>erwachsen</v>
      </c>
      <c r="J510" t="str">
        <f>VLOOKUP(Personen[[#This Row],[Alter]],Altergruppe!$A$1:$C$7,3,TRUE)</f>
        <v>Pensionist/in</v>
      </c>
      <c r="K510" s="1" t="str">
        <f>LOWER(Personen[[#This Row],[email]])</f>
        <v>mellicent.maribeth@yopmail.com</v>
      </c>
      <c r="L510" s="1" t="str">
        <f>SUBSTITUTE(Personen[[#This Row],[email klein]],"yopmail.com","am-gym.at")</f>
        <v>mellicent.maribeth@am-gym.at</v>
      </c>
      <c r="M510" s="1" t="str">
        <f>REPLACE(Personen[[#This Row],[email klein]],LEN(K510)-11,12,"@am-gym.at")</f>
        <v>mellicent.maribeth@am-gym.at</v>
      </c>
    </row>
    <row r="511" spans="1:13" x14ac:dyDescent="0.3">
      <c r="A511">
        <v>1509</v>
      </c>
      <c r="B511" s="1" t="s">
        <v>1277</v>
      </c>
      <c r="C511" s="1" t="s">
        <v>1278</v>
      </c>
      <c r="D511" s="1" t="s">
        <v>1279</v>
      </c>
      <c r="E511">
        <v>2</v>
      </c>
      <c r="F511" s="2">
        <v>0</v>
      </c>
      <c r="G511">
        <v>2</v>
      </c>
      <c r="H511" t="str">
        <f>IF(Personen[[#This Row],[Geschlecht_orig]]=0,"nb",IF(G511=1,"m","w"))</f>
        <v>w</v>
      </c>
      <c r="I511" t="str">
        <f t="shared" si="7"/>
        <v>unmündig</v>
      </c>
      <c r="J511" t="str">
        <f>VLOOKUP(Personen[[#This Row],[Alter]],Altergruppe!$A$1:$C$7,3,TRUE)</f>
        <v>Baby</v>
      </c>
      <c r="K511" s="1" t="str">
        <f>LOWER(Personen[[#This Row],[email]])</f>
        <v>corly.ilka@yopmail.com</v>
      </c>
      <c r="L511" s="1" t="str">
        <f>SUBSTITUTE(Personen[[#This Row],[email klein]],"yopmail.com","am-gym.at")</f>
        <v>corly.ilka@am-gym.at</v>
      </c>
      <c r="M511" s="1" t="str">
        <f>REPLACE(Personen[[#This Row],[email klein]],LEN(K511)-11,12,"@am-gym.at")</f>
        <v>corly.ilka@am-gym.at</v>
      </c>
    </row>
    <row r="512" spans="1:13" x14ac:dyDescent="0.3">
      <c r="A512">
        <v>1510</v>
      </c>
      <c r="B512" s="1" t="s">
        <v>1280</v>
      </c>
      <c r="C512" s="1" t="s">
        <v>83</v>
      </c>
      <c r="D512" s="1" t="s">
        <v>1281</v>
      </c>
      <c r="E512">
        <v>96</v>
      </c>
      <c r="F512" s="2">
        <v>4522.91</v>
      </c>
      <c r="G512">
        <v>0</v>
      </c>
      <c r="H512" t="str">
        <f>IF(Personen[[#This Row],[Geschlecht_orig]]=0,"nb",IF(G512=1,"m","w"))</f>
        <v>nb</v>
      </c>
      <c r="I512" t="str">
        <f t="shared" si="7"/>
        <v>erwachsen</v>
      </c>
      <c r="J512" t="str">
        <f>VLOOKUP(Personen[[#This Row],[Alter]],Altergruppe!$A$1:$C$7,3,TRUE)</f>
        <v>Pensionist/in</v>
      </c>
      <c r="K512" s="1" t="str">
        <f>LOWER(Personen[[#This Row],[email]])</f>
        <v>hope.linehan@yopmail.com</v>
      </c>
      <c r="L512" s="1" t="str">
        <f>SUBSTITUTE(Personen[[#This Row],[email klein]],"yopmail.com","am-gym.at")</f>
        <v>hope.linehan@am-gym.at</v>
      </c>
      <c r="M512" s="1" t="str">
        <f>REPLACE(Personen[[#This Row],[email klein]],LEN(K512)-11,12,"@am-gym.at")</f>
        <v>hope.linehan@am-gym.at</v>
      </c>
    </row>
    <row r="513" spans="1:13" x14ac:dyDescent="0.3">
      <c r="A513">
        <v>1511</v>
      </c>
      <c r="B513" s="1" t="s">
        <v>1019</v>
      </c>
      <c r="C513" s="1" t="s">
        <v>508</v>
      </c>
      <c r="D513" s="1" t="s">
        <v>1282</v>
      </c>
      <c r="E513">
        <v>64</v>
      </c>
      <c r="F513" s="2">
        <v>96.42</v>
      </c>
      <c r="G513">
        <v>2</v>
      </c>
      <c r="H513" t="str">
        <f>IF(Personen[[#This Row],[Geschlecht_orig]]=0,"nb",IF(G513=1,"m","w"))</f>
        <v>w</v>
      </c>
      <c r="I513" t="str">
        <f t="shared" si="7"/>
        <v>erwachsen</v>
      </c>
      <c r="J513" t="str">
        <f>VLOOKUP(Personen[[#This Row],[Alter]],Altergruppe!$A$1:$C$7,3,TRUE)</f>
        <v>Erwachsene/r</v>
      </c>
      <c r="K513" s="1" t="str">
        <f>LOWER(Personen[[#This Row],[email]])</f>
        <v>taffy.verger@yopmail.com</v>
      </c>
      <c r="L513" s="1" t="str">
        <f>SUBSTITUTE(Personen[[#This Row],[email klein]],"yopmail.com","am-gym.at")</f>
        <v>taffy.verger@am-gym.at</v>
      </c>
      <c r="M513" s="1" t="str">
        <f>REPLACE(Personen[[#This Row],[email klein]],LEN(K513)-11,12,"@am-gym.at")</f>
        <v>taffy.verger@am-gym.at</v>
      </c>
    </row>
    <row r="514" spans="1:13" x14ac:dyDescent="0.3">
      <c r="A514">
        <v>1512</v>
      </c>
      <c r="B514" s="1" t="s">
        <v>1272</v>
      </c>
      <c r="C514" s="1" t="s">
        <v>1283</v>
      </c>
      <c r="D514" s="1" t="s">
        <v>1284</v>
      </c>
      <c r="E514">
        <v>93</v>
      </c>
      <c r="F514" s="2">
        <v>6505.66</v>
      </c>
      <c r="G514">
        <v>0</v>
      </c>
      <c r="H514" t="str">
        <f>IF(Personen[[#This Row],[Geschlecht_orig]]=0,"nb",IF(G514=1,"m","w"))</f>
        <v>nb</v>
      </c>
      <c r="I514" t="str">
        <f t="shared" ref="I514:I577" si="8">IF(E514&lt;14,"unmündig",IF(E514&lt;18,"minderjährig","erwachsen"))</f>
        <v>erwachsen</v>
      </c>
      <c r="J514" t="str">
        <f>VLOOKUP(Personen[[#This Row],[Alter]],Altergruppe!$A$1:$C$7,3,TRUE)</f>
        <v>Pensionist/in</v>
      </c>
      <c r="K514" s="1" t="str">
        <f>LOWER(Personen[[#This Row],[email]])</f>
        <v>lucille.terencio@yopmail.com</v>
      </c>
      <c r="L514" s="1" t="str">
        <f>SUBSTITUTE(Personen[[#This Row],[email klein]],"yopmail.com","am-gym.at")</f>
        <v>lucille.terencio@am-gym.at</v>
      </c>
      <c r="M514" s="1" t="str">
        <f>REPLACE(Personen[[#This Row],[email klein]],LEN(K514)-11,12,"@am-gym.at")</f>
        <v>lucille.terencio@am-gym.at</v>
      </c>
    </row>
    <row r="515" spans="1:13" x14ac:dyDescent="0.3">
      <c r="A515">
        <v>1513</v>
      </c>
      <c r="B515" s="1" t="s">
        <v>1163</v>
      </c>
      <c r="C515" s="1" t="s">
        <v>1285</v>
      </c>
      <c r="D515" s="1" t="s">
        <v>1286</v>
      </c>
      <c r="E515">
        <v>24</v>
      </c>
      <c r="F515" s="2">
        <v>393.94</v>
      </c>
      <c r="G515">
        <v>1</v>
      </c>
      <c r="H515" t="str">
        <f>IF(Personen[[#This Row],[Geschlecht_orig]]=0,"nb",IF(G515=1,"m","w"))</f>
        <v>m</v>
      </c>
      <c r="I515" t="str">
        <f t="shared" si="8"/>
        <v>erwachsen</v>
      </c>
      <c r="J515" t="str">
        <f>VLOOKUP(Personen[[#This Row],[Alter]],Altergruppe!$A$1:$C$7,3,TRUE)</f>
        <v>Erwachsene/r</v>
      </c>
      <c r="K515" s="1" t="str">
        <f>LOWER(Personen[[#This Row],[email]])</f>
        <v>layla.donell@yopmail.com</v>
      </c>
      <c r="L515" s="1" t="str">
        <f>SUBSTITUTE(Personen[[#This Row],[email klein]],"yopmail.com","am-gym.at")</f>
        <v>layla.donell@am-gym.at</v>
      </c>
      <c r="M515" s="1" t="str">
        <f>REPLACE(Personen[[#This Row],[email klein]],LEN(K515)-11,12,"@am-gym.at")</f>
        <v>layla.donell@am-gym.at</v>
      </c>
    </row>
    <row r="516" spans="1:13" x14ac:dyDescent="0.3">
      <c r="A516">
        <v>1514</v>
      </c>
      <c r="B516" s="1" t="s">
        <v>1287</v>
      </c>
      <c r="C516" s="1" t="s">
        <v>363</v>
      </c>
      <c r="D516" s="1" t="s">
        <v>1288</v>
      </c>
      <c r="E516">
        <v>7</v>
      </c>
      <c r="F516" s="2">
        <v>0</v>
      </c>
      <c r="G516">
        <v>2</v>
      </c>
      <c r="H516" t="str">
        <f>IF(Personen[[#This Row],[Geschlecht_orig]]=0,"nb",IF(G516=1,"m","w"))</f>
        <v>w</v>
      </c>
      <c r="I516" t="str">
        <f t="shared" si="8"/>
        <v>unmündig</v>
      </c>
      <c r="J516" t="str">
        <f>VLOOKUP(Personen[[#This Row],[Alter]],Altergruppe!$A$1:$C$7,3,TRUE)</f>
        <v>Kind</v>
      </c>
      <c r="K516" s="1" t="str">
        <f>LOWER(Personen[[#This Row],[email]])</f>
        <v>mara.madelene@yopmail.com</v>
      </c>
      <c r="L516" s="1" t="str">
        <f>SUBSTITUTE(Personen[[#This Row],[email klein]],"yopmail.com","am-gym.at")</f>
        <v>mara.madelene@am-gym.at</v>
      </c>
      <c r="M516" s="1" t="str">
        <f>REPLACE(Personen[[#This Row],[email klein]],LEN(K516)-11,12,"@am-gym.at")</f>
        <v>mara.madelene@am-gym.at</v>
      </c>
    </row>
    <row r="517" spans="1:13" x14ac:dyDescent="0.3">
      <c r="A517">
        <v>1515</v>
      </c>
      <c r="B517" s="1" t="s">
        <v>589</v>
      </c>
      <c r="C517" s="1" t="s">
        <v>1289</v>
      </c>
      <c r="D517" s="1" t="s">
        <v>1290</v>
      </c>
      <c r="E517">
        <v>92</v>
      </c>
      <c r="F517" s="2">
        <v>7343.14</v>
      </c>
      <c r="G517">
        <v>2</v>
      </c>
      <c r="H517" t="str">
        <f>IF(Personen[[#This Row],[Geschlecht_orig]]=0,"nb",IF(G517=1,"m","w"))</f>
        <v>w</v>
      </c>
      <c r="I517" t="str">
        <f t="shared" si="8"/>
        <v>erwachsen</v>
      </c>
      <c r="J517" t="str">
        <f>VLOOKUP(Personen[[#This Row],[Alter]],Altergruppe!$A$1:$C$7,3,TRUE)</f>
        <v>Pensionist/in</v>
      </c>
      <c r="K517" s="1" t="str">
        <f>LOWER(Personen[[#This Row],[email]])</f>
        <v>ermengarde.hillel@yopmail.com</v>
      </c>
      <c r="L517" s="1" t="str">
        <f>SUBSTITUTE(Personen[[#This Row],[email klein]],"yopmail.com","am-gym.at")</f>
        <v>ermengarde.hillel@am-gym.at</v>
      </c>
      <c r="M517" s="1" t="str">
        <f>REPLACE(Personen[[#This Row],[email klein]],LEN(K517)-11,12,"@am-gym.at")</f>
        <v>ermengarde.hillel@am-gym.at</v>
      </c>
    </row>
    <row r="518" spans="1:13" x14ac:dyDescent="0.3">
      <c r="A518">
        <v>1516</v>
      </c>
      <c r="B518" s="1" t="s">
        <v>423</v>
      </c>
      <c r="C518" s="1" t="s">
        <v>1291</v>
      </c>
      <c r="D518" s="1" t="s">
        <v>1292</v>
      </c>
      <c r="E518">
        <v>38</v>
      </c>
      <c r="F518" s="2">
        <v>9485.2099999999991</v>
      </c>
      <c r="G518">
        <v>1</v>
      </c>
      <c r="H518" t="str">
        <f>IF(Personen[[#This Row],[Geschlecht_orig]]=0,"nb",IF(G518=1,"m","w"))</f>
        <v>m</v>
      </c>
      <c r="I518" t="str">
        <f t="shared" si="8"/>
        <v>erwachsen</v>
      </c>
      <c r="J518" t="str">
        <f>VLOOKUP(Personen[[#This Row],[Alter]],Altergruppe!$A$1:$C$7,3,TRUE)</f>
        <v>Erwachsene/r</v>
      </c>
      <c r="K518" s="1" t="str">
        <f>LOWER(Personen[[#This Row],[email]])</f>
        <v>glynnis.chrystel@yopmail.com</v>
      </c>
      <c r="L518" s="1" t="str">
        <f>SUBSTITUTE(Personen[[#This Row],[email klein]],"yopmail.com","am-gym.at")</f>
        <v>glynnis.chrystel@am-gym.at</v>
      </c>
      <c r="M518" s="1" t="str">
        <f>REPLACE(Personen[[#This Row],[email klein]],LEN(K518)-11,12,"@am-gym.at")</f>
        <v>glynnis.chrystel@am-gym.at</v>
      </c>
    </row>
    <row r="519" spans="1:13" x14ac:dyDescent="0.3">
      <c r="A519">
        <v>1517</v>
      </c>
      <c r="B519" s="1" t="s">
        <v>1293</v>
      </c>
      <c r="C519" s="1" t="s">
        <v>506</v>
      </c>
      <c r="D519" s="1" t="s">
        <v>1294</v>
      </c>
      <c r="E519">
        <v>98</v>
      </c>
      <c r="F519" s="2">
        <v>1167.68</v>
      </c>
      <c r="G519">
        <v>2</v>
      </c>
      <c r="H519" t="str">
        <f>IF(Personen[[#This Row],[Geschlecht_orig]]=0,"nb",IF(G519=1,"m","w"))</f>
        <v>w</v>
      </c>
      <c r="I519" t="str">
        <f t="shared" si="8"/>
        <v>erwachsen</v>
      </c>
      <c r="J519" t="str">
        <f>VLOOKUP(Personen[[#This Row],[Alter]],Altergruppe!$A$1:$C$7,3,TRUE)</f>
        <v>Pensionist/in</v>
      </c>
      <c r="K519" s="1" t="str">
        <f>LOWER(Personen[[#This Row],[email]])</f>
        <v>madelle.helve@yopmail.com</v>
      </c>
      <c r="L519" s="1" t="str">
        <f>SUBSTITUTE(Personen[[#This Row],[email klein]],"yopmail.com","am-gym.at")</f>
        <v>madelle.helve@am-gym.at</v>
      </c>
      <c r="M519" s="1" t="str">
        <f>REPLACE(Personen[[#This Row],[email klein]],LEN(K519)-11,12,"@am-gym.at")</f>
        <v>madelle.helve@am-gym.at</v>
      </c>
    </row>
    <row r="520" spans="1:13" x14ac:dyDescent="0.3">
      <c r="A520">
        <v>1518</v>
      </c>
      <c r="B520" s="1" t="s">
        <v>1295</v>
      </c>
      <c r="C520" s="1" t="s">
        <v>1296</v>
      </c>
      <c r="D520" s="1" t="s">
        <v>1297</v>
      </c>
      <c r="E520">
        <v>84</v>
      </c>
      <c r="F520" s="2">
        <v>5535.83</v>
      </c>
      <c r="G520">
        <v>0</v>
      </c>
      <c r="H520" t="str">
        <f>IF(Personen[[#This Row],[Geschlecht_orig]]=0,"nb",IF(G520=1,"m","w"))</f>
        <v>nb</v>
      </c>
      <c r="I520" t="str">
        <f t="shared" si="8"/>
        <v>erwachsen</v>
      </c>
      <c r="J520" t="str">
        <f>VLOOKUP(Personen[[#This Row],[Alter]],Altergruppe!$A$1:$C$7,3,TRUE)</f>
        <v>Pensionist/in</v>
      </c>
      <c r="K520" s="1" t="str">
        <f>LOWER(Personen[[#This Row],[email]])</f>
        <v>ulrike.rurik@yopmail.com</v>
      </c>
      <c r="L520" s="1" t="str">
        <f>SUBSTITUTE(Personen[[#This Row],[email klein]],"yopmail.com","am-gym.at")</f>
        <v>ulrike.rurik@am-gym.at</v>
      </c>
      <c r="M520" s="1" t="str">
        <f>REPLACE(Personen[[#This Row],[email klein]],LEN(K520)-11,12,"@am-gym.at")</f>
        <v>ulrike.rurik@am-gym.at</v>
      </c>
    </row>
    <row r="521" spans="1:13" x14ac:dyDescent="0.3">
      <c r="A521">
        <v>1519</v>
      </c>
      <c r="B521" s="1" t="s">
        <v>470</v>
      </c>
      <c r="C521" s="1" t="s">
        <v>1298</v>
      </c>
      <c r="D521" s="1" t="s">
        <v>1299</v>
      </c>
      <c r="E521">
        <v>39</v>
      </c>
      <c r="F521" s="2">
        <v>7534.31</v>
      </c>
      <c r="G521">
        <v>0</v>
      </c>
      <c r="H521" t="str">
        <f>IF(Personen[[#This Row],[Geschlecht_orig]]=0,"nb",IF(G521=1,"m","w"))</f>
        <v>nb</v>
      </c>
      <c r="I521" t="str">
        <f t="shared" si="8"/>
        <v>erwachsen</v>
      </c>
      <c r="J521" t="str">
        <f>VLOOKUP(Personen[[#This Row],[Alter]],Altergruppe!$A$1:$C$7,3,TRUE)</f>
        <v>Erwachsene/r</v>
      </c>
      <c r="K521" s="1" t="str">
        <f>LOWER(Personen[[#This Row],[email]])</f>
        <v>sharlene.valerio@yopmail.com</v>
      </c>
      <c r="L521" s="1" t="str">
        <f>SUBSTITUTE(Personen[[#This Row],[email klein]],"yopmail.com","am-gym.at")</f>
        <v>sharlene.valerio@am-gym.at</v>
      </c>
      <c r="M521" s="1" t="str">
        <f>REPLACE(Personen[[#This Row],[email klein]],LEN(K521)-11,12,"@am-gym.at")</f>
        <v>sharlene.valerio@am-gym.at</v>
      </c>
    </row>
    <row r="522" spans="1:13" x14ac:dyDescent="0.3">
      <c r="A522">
        <v>1520</v>
      </c>
      <c r="B522" s="1" t="s">
        <v>407</v>
      </c>
      <c r="C522" s="1" t="s">
        <v>1300</v>
      </c>
      <c r="D522" s="1" t="s">
        <v>1301</v>
      </c>
      <c r="E522">
        <v>22</v>
      </c>
      <c r="F522" s="2">
        <v>285.18</v>
      </c>
      <c r="G522">
        <v>2</v>
      </c>
      <c r="H522" t="str">
        <f>IF(Personen[[#This Row],[Geschlecht_orig]]=0,"nb",IF(G522=1,"m","w"))</f>
        <v>w</v>
      </c>
      <c r="I522" t="str">
        <f t="shared" si="8"/>
        <v>erwachsen</v>
      </c>
      <c r="J522" t="str">
        <f>VLOOKUP(Personen[[#This Row],[Alter]],Altergruppe!$A$1:$C$7,3,TRUE)</f>
        <v>Erwachsene/r</v>
      </c>
      <c r="K522" s="1" t="str">
        <f>LOWER(Personen[[#This Row],[email]])</f>
        <v>clarice.etom@yopmail.com</v>
      </c>
      <c r="L522" s="1" t="str">
        <f>SUBSTITUTE(Personen[[#This Row],[email klein]],"yopmail.com","am-gym.at")</f>
        <v>clarice.etom@am-gym.at</v>
      </c>
      <c r="M522" s="1" t="str">
        <f>REPLACE(Personen[[#This Row],[email klein]],LEN(K522)-11,12,"@am-gym.at")</f>
        <v>clarice.etom@am-gym.at</v>
      </c>
    </row>
    <row r="523" spans="1:13" x14ac:dyDescent="0.3">
      <c r="A523">
        <v>1521</v>
      </c>
      <c r="B523" s="1" t="s">
        <v>625</v>
      </c>
      <c r="C523" s="1" t="s">
        <v>1302</v>
      </c>
      <c r="D523" s="1" t="s">
        <v>1303</v>
      </c>
      <c r="E523">
        <v>85</v>
      </c>
      <c r="F523" s="2">
        <v>1332.23</v>
      </c>
      <c r="G523">
        <v>0</v>
      </c>
      <c r="H523" t="str">
        <f>IF(Personen[[#This Row],[Geschlecht_orig]]=0,"nb",IF(G523=1,"m","w"))</f>
        <v>nb</v>
      </c>
      <c r="I523" t="str">
        <f t="shared" si="8"/>
        <v>erwachsen</v>
      </c>
      <c r="J523" t="str">
        <f>VLOOKUP(Personen[[#This Row],[Alter]],Altergruppe!$A$1:$C$7,3,TRUE)</f>
        <v>Pensionist/in</v>
      </c>
      <c r="K523" s="1" t="str">
        <f>LOWER(Personen[[#This Row],[email]])</f>
        <v>fred.zamora@yopmail.com</v>
      </c>
      <c r="L523" s="1" t="str">
        <f>SUBSTITUTE(Personen[[#This Row],[email klein]],"yopmail.com","am-gym.at")</f>
        <v>fred.zamora@am-gym.at</v>
      </c>
      <c r="M523" s="1" t="str">
        <f>REPLACE(Personen[[#This Row],[email klein]],LEN(K523)-11,12,"@am-gym.at")</f>
        <v>fred.zamora@am-gym.at</v>
      </c>
    </row>
    <row r="524" spans="1:13" x14ac:dyDescent="0.3">
      <c r="A524">
        <v>1522</v>
      </c>
      <c r="B524" s="1" t="s">
        <v>1304</v>
      </c>
      <c r="C524" s="1" t="s">
        <v>1305</v>
      </c>
      <c r="D524" s="1" t="s">
        <v>1306</v>
      </c>
      <c r="E524">
        <v>87</v>
      </c>
      <c r="F524" s="2">
        <v>9097.92</v>
      </c>
      <c r="G524">
        <v>2</v>
      </c>
      <c r="H524" t="str">
        <f>IF(Personen[[#This Row],[Geschlecht_orig]]=0,"nb",IF(G524=1,"m","w"))</f>
        <v>w</v>
      </c>
      <c r="I524" t="str">
        <f t="shared" si="8"/>
        <v>erwachsen</v>
      </c>
      <c r="J524" t="str">
        <f>VLOOKUP(Personen[[#This Row],[Alter]],Altergruppe!$A$1:$C$7,3,TRUE)</f>
        <v>Pensionist/in</v>
      </c>
      <c r="K524" s="1" t="str">
        <f>LOWER(Personen[[#This Row],[email]])</f>
        <v>lorne.saint@yopmail.com</v>
      </c>
      <c r="L524" s="1" t="str">
        <f>SUBSTITUTE(Personen[[#This Row],[email klein]],"yopmail.com","am-gym.at")</f>
        <v>lorne.saint@am-gym.at</v>
      </c>
      <c r="M524" s="1" t="str">
        <f>REPLACE(Personen[[#This Row],[email klein]],LEN(K524)-11,12,"@am-gym.at")</f>
        <v>lorne.saint@am-gym.at</v>
      </c>
    </row>
    <row r="525" spans="1:13" x14ac:dyDescent="0.3">
      <c r="A525">
        <v>1523</v>
      </c>
      <c r="B525" s="1" t="s">
        <v>481</v>
      </c>
      <c r="C525" s="1" t="s">
        <v>1307</v>
      </c>
      <c r="D525" s="1" t="s">
        <v>1308</v>
      </c>
      <c r="E525">
        <v>50</v>
      </c>
      <c r="F525" s="2">
        <v>5853.39</v>
      </c>
      <c r="G525">
        <v>0</v>
      </c>
      <c r="H525" t="str">
        <f>IF(Personen[[#This Row],[Geschlecht_orig]]=0,"nb",IF(G525=1,"m","w"))</f>
        <v>nb</v>
      </c>
      <c r="I525" t="str">
        <f t="shared" si="8"/>
        <v>erwachsen</v>
      </c>
      <c r="J525" t="str">
        <f>VLOOKUP(Personen[[#This Row],[Alter]],Altergruppe!$A$1:$C$7,3,TRUE)</f>
        <v>Erwachsene/r</v>
      </c>
      <c r="K525" s="1" t="str">
        <f>LOWER(Personen[[#This Row],[email]])</f>
        <v>jinny.buckler@yopmail.com</v>
      </c>
      <c r="L525" s="1" t="str">
        <f>SUBSTITUTE(Personen[[#This Row],[email klein]],"yopmail.com","am-gym.at")</f>
        <v>jinny.buckler@am-gym.at</v>
      </c>
      <c r="M525" s="1" t="str">
        <f>REPLACE(Personen[[#This Row],[email klein]],LEN(K525)-11,12,"@am-gym.at")</f>
        <v>jinny.buckler@am-gym.at</v>
      </c>
    </row>
    <row r="526" spans="1:13" x14ac:dyDescent="0.3">
      <c r="A526">
        <v>1524</v>
      </c>
      <c r="B526" s="1" t="s">
        <v>1309</v>
      </c>
      <c r="C526" s="1" t="s">
        <v>1310</v>
      </c>
      <c r="D526" s="1" t="s">
        <v>1311</v>
      </c>
      <c r="E526">
        <v>66</v>
      </c>
      <c r="F526" s="2">
        <v>49.71</v>
      </c>
      <c r="G526">
        <v>2</v>
      </c>
      <c r="H526" t="str">
        <f>IF(Personen[[#This Row],[Geschlecht_orig]]=0,"nb",IF(G526=1,"m","w"))</f>
        <v>w</v>
      </c>
      <c r="I526" t="str">
        <f t="shared" si="8"/>
        <v>erwachsen</v>
      </c>
      <c r="J526" t="str">
        <f>VLOOKUP(Personen[[#This Row],[Alter]],Altergruppe!$A$1:$C$7,3,TRUE)</f>
        <v>Pensionist/in</v>
      </c>
      <c r="K526" s="1" t="str">
        <f>LOWER(Personen[[#This Row],[email]])</f>
        <v>blondelle.erb@yopmail.com</v>
      </c>
      <c r="L526" s="1" t="str">
        <f>SUBSTITUTE(Personen[[#This Row],[email klein]],"yopmail.com","am-gym.at")</f>
        <v>blondelle.erb@am-gym.at</v>
      </c>
      <c r="M526" s="1" t="str">
        <f>REPLACE(Personen[[#This Row],[email klein]],LEN(K526)-11,12,"@am-gym.at")</f>
        <v>blondelle.erb@am-gym.at</v>
      </c>
    </row>
    <row r="527" spans="1:13" x14ac:dyDescent="0.3">
      <c r="A527">
        <v>1525</v>
      </c>
      <c r="B527" s="1" t="s">
        <v>225</v>
      </c>
      <c r="C527" s="1" t="s">
        <v>1312</v>
      </c>
      <c r="D527" s="1" t="s">
        <v>1313</v>
      </c>
      <c r="E527">
        <v>23</v>
      </c>
      <c r="F527" s="2">
        <v>9077.59</v>
      </c>
      <c r="G527">
        <v>0</v>
      </c>
      <c r="H527" t="str">
        <f>IF(Personen[[#This Row],[Geschlecht_orig]]=0,"nb",IF(G527=1,"m","w"))</f>
        <v>nb</v>
      </c>
      <c r="I527" t="str">
        <f t="shared" si="8"/>
        <v>erwachsen</v>
      </c>
      <c r="J527" t="str">
        <f>VLOOKUP(Personen[[#This Row],[Alter]],Altergruppe!$A$1:$C$7,3,TRUE)</f>
        <v>Erwachsene/r</v>
      </c>
      <c r="K527" s="1" t="str">
        <f>LOWER(Personen[[#This Row],[email]])</f>
        <v>penelopa.destinee@yopmail.com</v>
      </c>
      <c r="L527" s="1" t="str">
        <f>SUBSTITUTE(Personen[[#This Row],[email klein]],"yopmail.com","am-gym.at")</f>
        <v>penelopa.destinee@am-gym.at</v>
      </c>
      <c r="M527" s="1" t="str">
        <f>REPLACE(Personen[[#This Row],[email klein]],LEN(K527)-11,12,"@am-gym.at")</f>
        <v>penelopa.destinee@am-gym.at</v>
      </c>
    </row>
    <row r="528" spans="1:13" x14ac:dyDescent="0.3">
      <c r="A528">
        <v>1526</v>
      </c>
      <c r="B528" s="1" t="s">
        <v>206</v>
      </c>
      <c r="C528" s="1" t="s">
        <v>1314</v>
      </c>
      <c r="D528" s="1" t="s">
        <v>1315</v>
      </c>
      <c r="E528">
        <v>17</v>
      </c>
      <c r="F528" s="2">
        <v>0</v>
      </c>
      <c r="G528">
        <v>1</v>
      </c>
      <c r="H528" t="str">
        <f>IF(Personen[[#This Row],[Geschlecht_orig]]=0,"nb",IF(G528=1,"m","w"))</f>
        <v>m</v>
      </c>
      <c r="I528" t="str">
        <f t="shared" si="8"/>
        <v>minderjährig</v>
      </c>
      <c r="J528" t="str">
        <f>VLOOKUP(Personen[[#This Row],[Alter]],Altergruppe!$A$1:$C$7,3,TRUE)</f>
        <v>Jugendliche/r</v>
      </c>
      <c r="K528" s="1" t="str">
        <f>LOWER(Personen[[#This Row],[email]])</f>
        <v>briney.arathorn@yopmail.com</v>
      </c>
      <c r="L528" s="1" t="str">
        <f>SUBSTITUTE(Personen[[#This Row],[email klein]],"yopmail.com","am-gym.at")</f>
        <v>briney.arathorn@am-gym.at</v>
      </c>
      <c r="M528" s="1" t="str">
        <f>REPLACE(Personen[[#This Row],[email klein]],LEN(K528)-11,12,"@am-gym.at")</f>
        <v>briney.arathorn@am-gym.at</v>
      </c>
    </row>
    <row r="529" spans="1:13" x14ac:dyDescent="0.3">
      <c r="A529">
        <v>1527</v>
      </c>
      <c r="B529" s="1" t="s">
        <v>214</v>
      </c>
      <c r="C529" s="1" t="s">
        <v>1316</v>
      </c>
      <c r="D529" s="1" t="s">
        <v>1317</v>
      </c>
      <c r="E529">
        <v>21</v>
      </c>
      <c r="F529" s="2">
        <v>954.61</v>
      </c>
      <c r="G529">
        <v>2</v>
      </c>
      <c r="H529" t="str">
        <f>IF(Personen[[#This Row],[Geschlecht_orig]]=0,"nb",IF(G529=1,"m","w"))</f>
        <v>w</v>
      </c>
      <c r="I529" t="str">
        <f t="shared" si="8"/>
        <v>erwachsen</v>
      </c>
      <c r="J529" t="str">
        <f>VLOOKUP(Personen[[#This Row],[Alter]],Altergruppe!$A$1:$C$7,3,TRUE)</f>
        <v>Erwachsene/r</v>
      </c>
      <c r="K529" s="1" t="str">
        <f>LOWER(Personen[[#This Row],[email]])</f>
        <v>elvira.wooster@yopmail.com</v>
      </c>
      <c r="L529" s="1" t="str">
        <f>SUBSTITUTE(Personen[[#This Row],[email klein]],"yopmail.com","am-gym.at")</f>
        <v>elvira.wooster@am-gym.at</v>
      </c>
      <c r="M529" s="1" t="str">
        <f>REPLACE(Personen[[#This Row],[email klein]],LEN(K529)-11,12,"@am-gym.at")</f>
        <v>elvira.wooster@am-gym.at</v>
      </c>
    </row>
    <row r="530" spans="1:13" x14ac:dyDescent="0.3">
      <c r="A530">
        <v>1528</v>
      </c>
      <c r="B530" s="1" t="s">
        <v>887</v>
      </c>
      <c r="C530" s="1" t="s">
        <v>1318</v>
      </c>
      <c r="D530" s="1" t="s">
        <v>1319</v>
      </c>
      <c r="E530">
        <v>100</v>
      </c>
      <c r="F530" s="2">
        <v>80.94</v>
      </c>
      <c r="G530">
        <v>1</v>
      </c>
      <c r="H530" t="str">
        <f>IF(Personen[[#This Row],[Geschlecht_orig]]=0,"nb",IF(G530=1,"m","w"))</f>
        <v>m</v>
      </c>
      <c r="I530" t="str">
        <f t="shared" si="8"/>
        <v>erwachsen</v>
      </c>
      <c r="J530" t="str">
        <f>VLOOKUP(Personen[[#This Row],[Alter]],Altergruppe!$A$1:$C$7,3,TRUE)</f>
        <v>Pensionist/in</v>
      </c>
      <c r="K530" s="1" t="str">
        <f>LOWER(Personen[[#This Row],[email]])</f>
        <v>celisse.pitt@yopmail.com</v>
      </c>
      <c r="L530" s="1" t="str">
        <f>SUBSTITUTE(Personen[[#This Row],[email klein]],"yopmail.com","am-gym.at")</f>
        <v>celisse.pitt@am-gym.at</v>
      </c>
      <c r="M530" s="1" t="str">
        <f>REPLACE(Personen[[#This Row],[email klein]],LEN(K530)-11,12,"@am-gym.at")</f>
        <v>celisse.pitt@am-gym.at</v>
      </c>
    </row>
    <row r="531" spans="1:13" x14ac:dyDescent="0.3">
      <c r="A531">
        <v>1529</v>
      </c>
      <c r="B531" s="1" t="s">
        <v>1320</v>
      </c>
      <c r="C531" s="1" t="s">
        <v>1321</v>
      </c>
      <c r="D531" s="1" t="s">
        <v>1322</v>
      </c>
      <c r="E531">
        <v>8</v>
      </c>
      <c r="F531" s="2">
        <v>0</v>
      </c>
      <c r="G531">
        <v>1</v>
      </c>
      <c r="H531" t="str">
        <f>IF(Personen[[#This Row],[Geschlecht_orig]]=0,"nb",IF(G531=1,"m","w"))</f>
        <v>m</v>
      </c>
      <c r="I531" t="str">
        <f t="shared" si="8"/>
        <v>unmündig</v>
      </c>
      <c r="J531" t="str">
        <f>VLOOKUP(Personen[[#This Row],[Alter]],Altergruppe!$A$1:$C$7,3,TRUE)</f>
        <v>Kind</v>
      </c>
      <c r="K531" s="1" t="str">
        <f>LOWER(Personen[[#This Row],[email]])</f>
        <v>harrietta.waldron@yopmail.com</v>
      </c>
      <c r="L531" s="1" t="str">
        <f>SUBSTITUTE(Personen[[#This Row],[email klein]],"yopmail.com","am-gym.at")</f>
        <v>harrietta.waldron@am-gym.at</v>
      </c>
      <c r="M531" s="1" t="str">
        <f>REPLACE(Personen[[#This Row],[email klein]],LEN(K531)-11,12,"@am-gym.at")</f>
        <v>harrietta.waldron@am-gym.at</v>
      </c>
    </row>
    <row r="532" spans="1:13" x14ac:dyDescent="0.3">
      <c r="A532">
        <v>1530</v>
      </c>
      <c r="B532" s="1" t="s">
        <v>1323</v>
      </c>
      <c r="C532" s="1" t="s">
        <v>1324</v>
      </c>
      <c r="D532" s="1" t="s">
        <v>1325</v>
      </c>
      <c r="E532">
        <v>42</v>
      </c>
      <c r="F532" s="2">
        <v>7261.51</v>
      </c>
      <c r="G532">
        <v>0</v>
      </c>
      <c r="H532" t="str">
        <f>IF(Personen[[#This Row],[Geschlecht_orig]]=0,"nb",IF(G532=1,"m","w"))</f>
        <v>nb</v>
      </c>
      <c r="I532" t="str">
        <f t="shared" si="8"/>
        <v>erwachsen</v>
      </c>
      <c r="J532" t="str">
        <f>VLOOKUP(Personen[[#This Row],[Alter]],Altergruppe!$A$1:$C$7,3,TRUE)</f>
        <v>Erwachsene/r</v>
      </c>
      <c r="K532" s="1" t="str">
        <f>LOWER(Personen[[#This Row],[email]])</f>
        <v>aimil.melleta@yopmail.com</v>
      </c>
      <c r="L532" s="1" t="str">
        <f>SUBSTITUTE(Personen[[#This Row],[email klein]],"yopmail.com","am-gym.at")</f>
        <v>aimil.melleta@am-gym.at</v>
      </c>
      <c r="M532" s="1" t="str">
        <f>REPLACE(Personen[[#This Row],[email klein]],LEN(K532)-11,12,"@am-gym.at")</f>
        <v>aimil.melleta@am-gym.at</v>
      </c>
    </row>
    <row r="533" spans="1:13" x14ac:dyDescent="0.3">
      <c r="A533">
        <v>1531</v>
      </c>
      <c r="B533" s="1" t="s">
        <v>1326</v>
      </c>
      <c r="C533" s="1" t="s">
        <v>1177</v>
      </c>
      <c r="D533" s="1" t="s">
        <v>1327</v>
      </c>
      <c r="E533">
        <v>63</v>
      </c>
      <c r="F533" s="2">
        <v>186.89</v>
      </c>
      <c r="G533">
        <v>2</v>
      </c>
      <c r="H533" t="str">
        <f>IF(Personen[[#This Row],[Geschlecht_orig]]=0,"nb",IF(G533=1,"m","w"))</f>
        <v>w</v>
      </c>
      <c r="I533" t="str">
        <f t="shared" si="8"/>
        <v>erwachsen</v>
      </c>
      <c r="J533" t="str">
        <f>VLOOKUP(Personen[[#This Row],[Alter]],Altergruppe!$A$1:$C$7,3,TRUE)</f>
        <v>Erwachsene/r</v>
      </c>
      <c r="K533" s="1" t="str">
        <f>LOWER(Personen[[#This Row],[email]])</f>
        <v>sindee.lucienne@yopmail.com</v>
      </c>
      <c r="L533" s="1" t="str">
        <f>SUBSTITUTE(Personen[[#This Row],[email klein]],"yopmail.com","am-gym.at")</f>
        <v>sindee.lucienne@am-gym.at</v>
      </c>
      <c r="M533" s="1" t="str">
        <f>REPLACE(Personen[[#This Row],[email klein]],LEN(K533)-11,12,"@am-gym.at")</f>
        <v>sindee.lucienne@am-gym.at</v>
      </c>
    </row>
    <row r="534" spans="1:13" x14ac:dyDescent="0.3">
      <c r="A534">
        <v>1532</v>
      </c>
      <c r="B534" s="1" t="s">
        <v>1328</v>
      </c>
      <c r="C534" s="1" t="s">
        <v>240</v>
      </c>
      <c r="D534" s="1" t="s">
        <v>1329</v>
      </c>
      <c r="E534">
        <v>22</v>
      </c>
      <c r="F534" s="2">
        <v>4880.72</v>
      </c>
      <c r="G534">
        <v>1</v>
      </c>
      <c r="H534" t="str">
        <f>IF(Personen[[#This Row],[Geschlecht_orig]]=0,"nb",IF(G534=1,"m","w"))</f>
        <v>m</v>
      </c>
      <c r="I534" t="str">
        <f t="shared" si="8"/>
        <v>erwachsen</v>
      </c>
      <c r="J534" t="str">
        <f>VLOOKUP(Personen[[#This Row],[Alter]],Altergruppe!$A$1:$C$7,3,TRUE)</f>
        <v>Erwachsene/r</v>
      </c>
      <c r="K534" s="1" t="str">
        <f>LOWER(Personen[[#This Row],[email]])</f>
        <v>lyssa.alabaster@yopmail.com</v>
      </c>
      <c r="L534" s="1" t="str">
        <f>SUBSTITUTE(Personen[[#This Row],[email klein]],"yopmail.com","am-gym.at")</f>
        <v>lyssa.alabaster@am-gym.at</v>
      </c>
      <c r="M534" s="1" t="str">
        <f>REPLACE(Personen[[#This Row],[email klein]],LEN(K534)-11,12,"@am-gym.at")</f>
        <v>lyssa.alabaster@am-gym.at</v>
      </c>
    </row>
    <row r="535" spans="1:13" x14ac:dyDescent="0.3">
      <c r="A535">
        <v>1533</v>
      </c>
      <c r="B535" s="1" t="s">
        <v>1330</v>
      </c>
      <c r="C535" s="1" t="s">
        <v>1331</v>
      </c>
      <c r="D535" s="1" t="s">
        <v>1332</v>
      </c>
      <c r="E535">
        <v>86</v>
      </c>
      <c r="F535" s="2">
        <v>4580.62</v>
      </c>
      <c r="G535">
        <v>0</v>
      </c>
      <c r="H535" t="str">
        <f>IF(Personen[[#This Row],[Geschlecht_orig]]=0,"nb",IF(G535=1,"m","w"))</f>
        <v>nb</v>
      </c>
      <c r="I535" t="str">
        <f t="shared" si="8"/>
        <v>erwachsen</v>
      </c>
      <c r="J535" t="str">
        <f>VLOOKUP(Personen[[#This Row],[Alter]],Altergruppe!$A$1:$C$7,3,TRUE)</f>
        <v>Pensionist/in</v>
      </c>
      <c r="K535" s="1" t="str">
        <f>LOWER(Personen[[#This Row],[email]])</f>
        <v>cherrita.jefferey@yopmail.com</v>
      </c>
      <c r="L535" s="1" t="str">
        <f>SUBSTITUTE(Personen[[#This Row],[email klein]],"yopmail.com","am-gym.at")</f>
        <v>cherrita.jefferey@am-gym.at</v>
      </c>
      <c r="M535" s="1" t="str">
        <f>REPLACE(Personen[[#This Row],[email klein]],LEN(K535)-11,12,"@am-gym.at")</f>
        <v>cherrita.jefferey@am-gym.at</v>
      </c>
    </row>
    <row r="536" spans="1:13" x14ac:dyDescent="0.3">
      <c r="A536">
        <v>1534</v>
      </c>
      <c r="B536" s="1" t="s">
        <v>374</v>
      </c>
      <c r="C536" s="1" t="s">
        <v>257</v>
      </c>
      <c r="D536" s="1" t="s">
        <v>1333</v>
      </c>
      <c r="E536">
        <v>27</v>
      </c>
      <c r="F536" s="2">
        <v>7948.76</v>
      </c>
      <c r="G536">
        <v>2</v>
      </c>
      <c r="H536" t="str">
        <f>IF(Personen[[#This Row],[Geschlecht_orig]]=0,"nb",IF(G536=1,"m","w"))</f>
        <v>w</v>
      </c>
      <c r="I536" t="str">
        <f t="shared" si="8"/>
        <v>erwachsen</v>
      </c>
      <c r="J536" t="str">
        <f>VLOOKUP(Personen[[#This Row],[Alter]],Altergruppe!$A$1:$C$7,3,TRUE)</f>
        <v>Erwachsene/r</v>
      </c>
      <c r="K536" s="1" t="str">
        <f>LOWER(Personen[[#This Row],[email]])</f>
        <v>ricky.emerson@yopmail.com</v>
      </c>
      <c r="L536" s="1" t="str">
        <f>SUBSTITUTE(Personen[[#This Row],[email klein]],"yopmail.com","am-gym.at")</f>
        <v>ricky.emerson@am-gym.at</v>
      </c>
      <c r="M536" s="1" t="str">
        <f>REPLACE(Personen[[#This Row],[email klein]],LEN(K536)-11,12,"@am-gym.at")</f>
        <v>ricky.emerson@am-gym.at</v>
      </c>
    </row>
    <row r="537" spans="1:13" x14ac:dyDescent="0.3">
      <c r="A537">
        <v>1535</v>
      </c>
      <c r="B537" s="1" t="s">
        <v>1334</v>
      </c>
      <c r="C537" s="1" t="s">
        <v>1335</v>
      </c>
      <c r="D537" s="1" t="s">
        <v>1336</v>
      </c>
      <c r="E537">
        <v>18</v>
      </c>
      <c r="F537" s="2">
        <v>675.51</v>
      </c>
      <c r="G537">
        <v>1</v>
      </c>
      <c r="H537" t="str">
        <f>IF(Personen[[#This Row],[Geschlecht_orig]]=0,"nb",IF(G537=1,"m","w"))</f>
        <v>m</v>
      </c>
      <c r="I537" t="str">
        <f t="shared" si="8"/>
        <v>erwachsen</v>
      </c>
      <c r="J537" t="str">
        <f>VLOOKUP(Personen[[#This Row],[Alter]],Altergruppe!$A$1:$C$7,3,TRUE)</f>
        <v>Erwachsene/r</v>
      </c>
      <c r="K537" s="1" t="str">
        <f>LOWER(Personen[[#This Row],[email]])</f>
        <v>dolli.yam@yopmail.com</v>
      </c>
      <c r="L537" s="1" t="str">
        <f>SUBSTITUTE(Personen[[#This Row],[email klein]],"yopmail.com","am-gym.at")</f>
        <v>dolli.yam@am-gym.at</v>
      </c>
      <c r="M537" s="1" t="str">
        <f>REPLACE(Personen[[#This Row],[email klein]],LEN(K537)-11,12,"@am-gym.at")</f>
        <v>dolli.yam@am-gym.at</v>
      </c>
    </row>
    <row r="538" spans="1:13" x14ac:dyDescent="0.3">
      <c r="A538">
        <v>1536</v>
      </c>
      <c r="B538" s="1" t="s">
        <v>61</v>
      </c>
      <c r="C538" s="1" t="s">
        <v>1337</v>
      </c>
      <c r="D538" s="1" t="s">
        <v>1338</v>
      </c>
      <c r="E538">
        <v>13</v>
      </c>
      <c r="F538" s="2">
        <v>0</v>
      </c>
      <c r="G538">
        <v>1</v>
      </c>
      <c r="H538" t="str">
        <f>IF(Personen[[#This Row],[Geschlecht_orig]]=0,"nb",IF(G538=1,"m","w"))</f>
        <v>m</v>
      </c>
      <c r="I538" t="str">
        <f t="shared" si="8"/>
        <v>unmündig</v>
      </c>
      <c r="J538" t="str">
        <f>VLOOKUP(Personen[[#This Row],[Alter]],Altergruppe!$A$1:$C$7,3,TRUE)</f>
        <v>Kind</v>
      </c>
      <c r="K538" s="1" t="str">
        <f>LOWER(Personen[[#This Row],[email]])</f>
        <v>kristan.belanger@yopmail.com</v>
      </c>
      <c r="L538" s="1" t="str">
        <f>SUBSTITUTE(Personen[[#This Row],[email klein]],"yopmail.com","am-gym.at")</f>
        <v>kristan.belanger@am-gym.at</v>
      </c>
      <c r="M538" s="1" t="str">
        <f>REPLACE(Personen[[#This Row],[email klein]],LEN(K538)-11,12,"@am-gym.at")</f>
        <v>kristan.belanger@am-gym.at</v>
      </c>
    </row>
    <row r="539" spans="1:13" x14ac:dyDescent="0.3">
      <c r="A539">
        <v>1537</v>
      </c>
      <c r="B539" s="1" t="s">
        <v>55</v>
      </c>
      <c r="C539" s="1" t="s">
        <v>1103</v>
      </c>
      <c r="D539" s="1" t="s">
        <v>1339</v>
      </c>
      <c r="E539">
        <v>25</v>
      </c>
      <c r="F539" s="2">
        <v>3697.64</v>
      </c>
      <c r="G539">
        <v>2</v>
      </c>
      <c r="H539" t="str">
        <f>IF(Personen[[#This Row],[Geschlecht_orig]]=0,"nb",IF(G539=1,"m","w"))</f>
        <v>w</v>
      </c>
      <c r="I539" t="str">
        <f t="shared" si="8"/>
        <v>erwachsen</v>
      </c>
      <c r="J539" t="str">
        <f>VLOOKUP(Personen[[#This Row],[Alter]],Altergruppe!$A$1:$C$7,3,TRUE)</f>
        <v>Erwachsene/r</v>
      </c>
      <c r="K539" s="1" t="str">
        <f>LOWER(Personen[[#This Row],[email]])</f>
        <v>rayna.faro@yopmail.com</v>
      </c>
      <c r="L539" s="1" t="str">
        <f>SUBSTITUTE(Personen[[#This Row],[email klein]],"yopmail.com","am-gym.at")</f>
        <v>rayna.faro@am-gym.at</v>
      </c>
      <c r="M539" s="1" t="str">
        <f>REPLACE(Personen[[#This Row],[email klein]],LEN(K539)-11,12,"@am-gym.at")</f>
        <v>rayna.faro@am-gym.at</v>
      </c>
    </row>
    <row r="540" spans="1:13" x14ac:dyDescent="0.3">
      <c r="A540">
        <v>1538</v>
      </c>
      <c r="B540" s="1" t="s">
        <v>1340</v>
      </c>
      <c r="C540" s="1" t="s">
        <v>1341</v>
      </c>
      <c r="D540" s="1" t="s">
        <v>1342</v>
      </c>
      <c r="E540">
        <v>99</v>
      </c>
      <c r="F540" s="2">
        <v>5048.03</v>
      </c>
      <c r="G540">
        <v>2</v>
      </c>
      <c r="H540" t="str">
        <f>IF(Personen[[#This Row],[Geschlecht_orig]]=0,"nb",IF(G540=1,"m","w"))</f>
        <v>w</v>
      </c>
      <c r="I540" t="str">
        <f t="shared" si="8"/>
        <v>erwachsen</v>
      </c>
      <c r="J540" t="str">
        <f>VLOOKUP(Personen[[#This Row],[Alter]],Altergruppe!$A$1:$C$7,3,TRUE)</f>
        <v>Pensionist/in</v>
      </c>
      <c r="K540" s="1" t="str">
        <f>LOWER(Personen[[#This Row],[email]])</f>
        <v>heida.love@yopmail.com</v>
      </c>
      <c r="L540" s="1" t="str">
        <f>SUBSTITUTE(Personen[[#This Row],[email klein]],"yopmail.com","am-gym.at")</f>
        <v>heida.love@am-gym.at</v>
      </c>
      <c r="M540" s="1" t="str">
        <f>REPLACE(Personen[[#This Row],[email klein]],LEN(K540)-11,12,"@am-gym.at")</f>
        <v>heida.love@am-gym.at</v>
      </c>
    </row>
    <row r="541" spans="1:13" x14ac:dyDescent="0.3">
      <c r="A541">
        <v>1539</v>
      </c>
      <c r="B541" s="1" t="s">
        <v>723</v>
      </c>
      <c r="C541" s="1" t="s">
        <v>1343</v>
      </c>
      <c r="D541" s="1" t="s">
        <v>1344</v>
      </c>
      <c r="E541">
        <v>4</v>
      </c>
      <c r="F541" s="2">
        <v>0</v>
      </c>
      <c r="G541">
        <v>1</v>
      </c>
      <c r="H541" t="str">
        <f>IF(Personen[[#This Row],[Geschlecht_orig]]=0,"nb",IF(G541=1,"m","w"))</f>
        <v>m</v>
      </c>
      <c r="I541" t="str">
        <f t="shared" si="8"/>
        <v>unmündig</v>
      </c>
      <c r="J541" t="str">
        <f>VLOOKUP(Personen[[#This Row],[Alter]],Altergruppe!$A$1:$C$7,3,TRUE)</f>
        <v>Kleinkind</v>
      </c>
      <c r="K541" s="1" t="str">
        <f>LOWER(Personen[[#This Row],[email]])</f>
        <v>nyssa.fennessy@yopmail.com</v>
      </c>
      <c r="L541" s="1" t="str">
        <f>SUBSTITUTE(Personen[[#This Row],[email klein]],"yopmail.com","am-gym.at")</f>
        <v>nyssa.fennessy@am-gym.at</v>
      </c>
      <c r="M541" s="1" t="str">
        <f>REPLACE(Personen[[#This Row],[email klein]],LEN(K541)-11,12,"@am-gym.at")</f>
        <v>nyssa.fennessy@am-gym.at</v>
      </c>
    </row>
    <row r="542" spans="1:13" x14ac:dyDescent="0.3">
      <c r="A542">
        <v>1540</v>
      </c>
      <c r="B542" s="1" t="s">
        <v>1345</v>
      </c>
      <c r="C542" s="1" t="s">
        <v>1346</v>
      </c>
      <c r="D542" s="1" t="s">
        <v>1347</v>
      </c>
      <c r="E542">
        <v>19</v>
      </c>
      <c r="F542" s="2">
        <v>5866.38</v>
      </c>
      <c r="G542">
        <v>1</v>
      </c>
      <c r="H542" t="str">
        <f>IF(Personen[[#This Row],[Geschlecht_orig]]=0,"nb",IF(G542=1,"m","w"))</f>
        <v>m</v>
      </c>
      <c r="I542" t="str">
        <f t="shared" si="8"/>
        <v>erwachsen</v>
      </c>
      <c r="J542" t="str">
        <f>VLOOKUP(Personen[[#This Row],[Alter]],Altergruppe!$A$1:$C$7,3,TRUE)</f>
        <v>Erwachsene/r</v>
      </c>
      <c r="K542" s="1" t="str">
        <f>LOWER(Personen[[#This Row],[email]])</f>
        <v>corina.elo@yopmail.com</v>
      </c>
      <c r="L542" s="1" t="str">
        <f>SUBSTITUTE(Personen[[#This Row],[email klein]],"yopmail.com","am-gym.at")</f>
        <v>corina.elo@am-gym.at</v>
      </c>
      <c r="M542" s="1" t="str">
        <f>REPLACE(Personen[[#This Row],[email klein]],LEN(K542)-11,12,"@am-gym.at")</f>
        <v>corina.elo@am-gym.at</v>
      </c>
    </row>
    <row r="543" spans="1:13" x14ac:dyDescent="0.3">
      <c r="A543">
        <v>1541</v>
      </c>
      <c r="B543" s="1" t="s">
        <v>1348</v>
      </c>
      <c r="C543" s="1" t="s">
        <v>1349</v>
      </c>
      <c r="D543" s="1" t="s">
        <v>1350</v>
      </c>
      <c r="E543">
        <v>26</v>
      </c>
      <c r="F543" s="2">
        <v>5739.98</v>
      </c>
      <c r="G543">
        <v>0</v>
      </c>
      <c r="H543" t="str">
        <f>IF(Personen[[#This Row],[Geschlecht_orig]]=0,"nb",IF(G543=1,"m","w"))</f>
        <v>nb</v>
      </c>
      <c r="I543" t="str">
        <f t="shared" si="8"/>
        <v>erwachsen</v>
      </c>
      <c r="J543" t="str">
        <f>VLOOKUP(Personen[[#This Row],[Alter]],Altergruppe!$A$1:$C$7,3,TRUE)</f>
        <v>Erwachsene/r</v>
      </c>
      <c r="K543" s="1" t="str">
        <f>LOWER(Personen[[#This Row],[email]])</f>
        <v>sue.merat@yopmail.com</v>
      </c>
      <c r="L543" s="1" t="str">
        <f>SUBSTITUTE(Personen[[#This Row],[email klein]],"yopmail.com","am-gym.at")</f>
        <v>sue.merat@am-gym.at</v>
      </c>
      <c r="M543" s="1" t="str">
        <f>REPLACE(Personen[[#This Row],[email klein]],LEN(K543)-11,12,"@am-gym.at")</f>
        <v>sue.merat@am-gym.at</v>
      </c>
    </row>
    <row r="544" spans="1:13" x14ac:dyDescent="0.3">
      <c r="A544">
        <v>1542</v>
      </c>
      <c r="B544" s="1" t="s">
        <v>1136</v>
      </c>
      <c r="C544" s="1" t="s">
        <v>1341</v>
      </c>
      <c r="D544" s="1" t="s">
        <v>1351</v>
      </c>
      <c r="E544">
        <v>39</v>
      </c>
      <c r="F544" s="2">
        <v>659.92</v>
      </c>
      <c r="G544">
        <v>0</v>
      </c>
      <c r="H544" t="str">
        <f>IF(Personen[[#This Row],[Geschlecht_orig]]=0,"nb",IF(G544=1,"m","w"))</f>
        <v>nb</v>
      </c>
      <c r="I544" t="str">
        <f t="shared" si="8"/>
        <v>erwachsen</v>
      </c>
      <c r="J544" t="str">
        <f>VLOOKUP(Personen[[#This Row],[Alter]],Altergruppe!$A$1:$C$7,3,TRUE)</f>
        <v>Erwachsene/r</v>
      </c>
      <c r="K544" s="1" t="str">
        <f>LOWER(Personen[[#This Row],[email]])</f>
        <v>vere.love@yopmail.com</v>
      </c>
      <c r="L544" s="1" t="str">
        <f>SUBSTITUTE(Personen[[#This Row],[email klein]],"yopmail.com","am-gym.at")</f>
        <v>vere.love@am-gym.at</v>
      </c>
      <c r="M544" s="1" t="str">
        <f>REPLACE(Personen[[#This Row],[email klein]],LEN(K544)-11,12,"@am-gym.at")</f>
        <v>vere.love@am-gym.at</v>
      </c>
    </row>
    <row r="545" spans="1:13" x14ac:dyDescent="0.3">
      <c r="A545">
        <v>1543</v>
      </c>
      <c r="B545" s="1" t="s">
        <v>1208</v>
      </c>
      <c r="C545" s="1" t="s">
        <v>1352</v>
      </c>
      <c r="D545" s="1" t="s">
        <v>1353</v>
      </c>
      <c r="E545">
        <v>89</v>
      </c>
      <c r="F545" s="2">
        <v>8408.26</v>
      </c>
      <c r="G545">
        <v>0</v>
      </c>
      <c r="H545" t="str">
        <f>IF(Personen[[#This Row],[Geschlecht_orig]]=0,"nb",IF(G545=1,"m","w"))</f>
        <v>nb</v>
      </c>
      <c r="I545" t="str">
        <f t="shared" si="8"/>
        <v>erwachsen</v>
      </c>
      <c r="J545" t="str">
        <f>VLOOKUP(Personen[[#This Row],[Alter]],Altergruppe!$A$1:$C$7,3,TRUE)</f>
        <v>Pensionist/in</v>
      </c>
      <c r="K545" s="1" t="str">
        <f>LOWER(Personen[[#This Row],[email]])</f>
        <v>mallory.vins@yopmail.com</v>
      </c>
      <c r="L545" s="1" t="str">
        <f>SUBSTITUTE(Personen[[#This Row],[email klein]],"yopmail.com","am-gym.at")</f>
        <v>mallory.vins@am-gym.at</v>
      </c>
      <c r="M545" s="1" t="str">
        <f>REPLACE(Personen[[#This Row],[email klein]],LEN(K545)-11,12,"@am-gym.at")</f>
        <v>mallory.vins@am-gym.at</v>
      </c>
    </row>
    <row r="546" spans="1:13" x14ac:dyDescent="0.3">
      <c r="A546">
        <v>1544</v>
      </c>
      <c r="B546" s="1" t="s">
        <v>1354</v>
      </c>
      <c r="C546" s="1" t="s">
        <v>1355</v>
      </c>
      <c r="D546" s="1" t="s">
        <v>1356</v>
      </c>
      <c r="E546">
        <v>79</v>
      </c>
      <c r="F546" s="2">
        <v>481.02</v>
      </c>
      <c r="G546">
        <v>2</v>
      </c>
      <c r="H546" t="str">
        <f>IF(Personen[[#This Row],[Geschlecht_orig]]=0,"nb",IF(G546=1,"m","w"))</f>
        <v>w</v>
      </c>
      <c r="I546" t="str">
        <f t="shared" si="8"/>
        <v>erwachsen</v>
      </c>
      <c r="J546" t="str">
        <f>VLOOKUP(Personen[[#This Row],[Alter]],Altergruppe!$A$1:$C$7,3,TRUE)</f>
        <v>Pensionist/in</v>
      </c>
      <c r="K546" s="1" t="str">
        <f>LOWER(Personen[[#This Row],[email]])</f>
        <v>odessa.erskine@yopmail.com</v>
      </c>
      <c r="L546" s="1" t="str">
        <f>SUBSTITUTE(Personen[[#This Row],[email klein]],"yopmail.com","am-gym.at")</f>
        <v>odessa.erskine@am-gym.at</v>
      </c>
      <c r="M546" s="1" t="str">
        <f>REPLACE(Personen[[#This Row],[email klein]],LEN(K546)-11,12,"@am-gym.at")</f>
        <v>odessa.erskine@am-gym.at</v>
      </c>
    </row>
    <row r="547" spans="1:13" x14ac:dyDescent="0.3">
      <c r="A547">
        <v>1545</v>
      </c>
      <c r="B547" s="1" t="s">
        <v>1357</v>
      </c>
      <c r="C547" s="1" t="s">
        <v>1358</v>
      </c>
      <c r="D547" s="1" t="s">
        <v>1359</v>
      </c>
      <c r="E547">
        <v>83</v>
      </c>
      <c r="F547" s="2">
        <v>4791.51</v>
      </c>
      <c r="G547">
        <v>1</v>
      </c>
      <c r="H547" t="str">
        <f>IF(Personen[[#This Row],[Geschlecht_orig]]=0,"nb",IF(G547=1,"m","w"))</f>
        <v>m</v>
      </c>
      <c r="I547" t="str">
        <f t="shared" si="8"/>
        <v>erwachsen</v>
      </c>
      <c r="J547" t="str">
        <f>VLOOKUP(Personen[[#This Row],[Alter]],Altergruppe!$A$1:$C$7,3,TRUE)</f>
        <v>Pensionist/in</v>
      </c>
      <c r="K547" s="1" t="str">
        <f>LOWER(Personen[[#This Row],[email]])</f>
        <v>kaja.khorma@yopmail.com</v>
      </c>
      <c r="L547" s="1" t="str">
        <f>SUBSTITUTE(Personen[[#This Row],[email klein]],"yopmail.com","am-gym.at")</f>
        <v>kaja.khorma@am-gym.at</v>
      </c>
      <c r="M547" s="1" t="str">
        <f>REPLACE(Personen[[#This Row],[email klein]],LEN(K547)-11,12,"@am-gym.at")</f>
        <v>kaja.khorma@am-gym.at</v>
      </c>
    </row>
    <row r="548" spans="1:13" x14ac:dyDescent="0.3">
      <c r="A548">
        <v>1546</v>
      </c>
      <c r="B548" s="1" t="s">
        <v>10</v>
      </c>
      <c r="C548" s="1" t="s">
        <v>741</v>
      </c>
      <c r="D548" s="1" t="s">
        <v>1360</v>
      </c>
      <c r="E548">
        <v>92</v>
      </c>
      <c r="F548" s="2">
        <v>743.17</v>
      </c>
      <c r="G548">
        <v>2</v>
      </c>
      <c r="H548" t="str">
        <f>IF(Personen[[#This Row],[Geschlecht_orig]]=0,"nb",IF(G548=1,"m","w"))</f>
        <v>w</v>
      </c>
      <c r="I548" t="str">
        <f t="shared" si="8"/>
        <v>erwachsen</v>
      </c>
      <c r="J548" t="str">
        <f>VLOOKUP(Personen[[#This Row],[Alter]],Altergruppe!$A$1:$C$7,3,TRUE)</f>
        <v>Pensionist/in</v>
      </c>
      <c r="K548" s="1" t="str">
        <f>LOWER(Personen[[#This Row],[email]])</f>
        <v>june.faust@yopmail.com</v>
      </c>
      <c r="L548" s="1" t="str">
        <f>SUBSTITUTE(Personen[[#This Row],[email klein]],"yopmail.com","am-gym.at")</f>
        <v>june.faust@am-gym.at</v>
      </c>
      <c r="M548" s="1" t="str">
        <f>REPLACE(Personen[[#This Row],[email klein]],LEN(K548)-11,12,"@am-gym.at")</f>
        <v>june.faust@am-gym.at</v>
      </c>
    </row>
    <row r="549" spans="1:13" x14ac:dyDescent="0.3">
      <c r="A549">
        <v>1547</v>
      </c>
      <c r="B549" s="1" t="s">
        <v>441</v>
      </c>
      <c r="C549" s="1" t="s">
        <v>215</v>
      </c>
      <c r="D549" s="1" t="s">
        <v>1361</v>
      </c>
      <c r="E549">
        <v>17</v>
      </c>
      <c r="F549" s="2">
        <v>0</v>
      </c>
      <c r="G549">
        <v>0</v>
      </c>
      <c r="H549" t="str">
        <f>IF(Personen[[#This Row],[Geschlecht_orig]]=0,"nb",IF(G549=1,"m","w"))</f>
        <v>nb</v>
      </c>
      <c r="I549" t="str">
        <f t="shared" si="8"/>
        <v>minderjährig</v>
      </c>
      <c r="J549" t="str">
        <f>VLOOKUP(Personen[[#This Row],[Alter]],Altergruppe!$A$1:$C$7,3,TRUE)</f>
        <v>Jugendliche/r</v>
      </c>
      <c r="K549" s="1" t="str">
        <f>LOWER(Personen[[#This Row],[email]])</f>
        <v>tatiania.thad@yopmail.com</v>
      </c>
      <c r="L549" s="1" t="str">
        <f>SUBSTITUTE(Personen[[#This Row],[email klein]],"yopmail.com","am-gym.at")</f>
        <v>tatiania.thad@am-gym.at</v>
      </c>
      <c r="M549" s="1" t="str">
        <f>REPLACE(Personen[[#This Row],[email klein]],LEN(K549)-11,12,"@am-gym.at")</f>
        <v>tatiania.thad@am-gym.at</v>
      </c>
    </row>
    <row r="550" spans="1:13" x14ac:dyDescent="0.3">
      <c r="A550">
        <v>1548</v>
      </c>
      <c r="B550" s="1" t="s">
        <v>1362</v>
      </c>
      <c r="C550" s="1" t="s">
        <v>1363</v>
      </c>
      <c r="D550" s="1" t="s">
        <v>1364</v>
      </c>
      <c r="E550">
        <v>22</v>
      </c>
      <c r="F550" s="2">
        <v>90.29</v>
      </c>
      <c r="G550">
        <v>0</v>
      </c>
      <c r="H550" t="str">
        <f>IF(Personen[[#This Row],[Geschlecht_orig]]=0,"nb",IF(G550=1,"m","w"))</f>
        <v>nb</v>
      </c>
      <c r="I550" t="str">
        <f t="shared" si="8"/>
        <v>erwachsen</v>
      </c>
      <c r="J550" t="str">
        <f>VLOOKUP(Personen[[#This Row],[Alter]],Altergruppe!$A$1:$C$7,3,TRUE)</f>
        <v>Erwachsene/r</v>
      </c>
      <c r="K550" s="1" t="str">
        <f>LOWER(Personen[[#This Row],[email]])</f>
        <v>leeanne.gilmour@yopmail.com</v>
      </c>
      <c r="L550" s="1" t="str">
        <f>SUBSTITUTE(Personen[[#This Row],[email klein]],"yopmail.com","am-gym.at")</f>
        <v>leeanne.gilmour@am-gym.at</v>
      </c>
      <c r="M550" s="1" t="str">
        <f>REPLACE(Personen[[#This Row],[email klein]],LEN(K550)-11,12,"@am-gym.at")</f>
        <v>leeanne.gilmour@am-gym.at</v>
      </c>
    </row>
    <row r="551" spans="1:13" x14ac:dyDescent="0.3">
      <c r="A551">
        <v>1549</v>
      </c>
      <c r="B551" s="1" t="s">
        <v>1365</v>
      </c>
      <c r="C551" s="1" t="s">
        <v>453</v>
      </c>
      <c r="D551" s="1" t="s">
        <v>1366</v>
      </c>
      <c r="E551">
        <v>10</v>
      </c>
      <c r="F551" s="2">
        <v>0</v>
      </c>
      <c r="G551">
        <v>0</v>
      </c>
      <c r="H551" t="str">
        <f>IF(Personen[[#This Row],[Geschlecht_orig]]=0,"nb",IF(G551=1,"m","w"))</f>
        <v>nb</v>
      </c>
      <c r="I551" t="str">
        <f t="shared" si="8"/>
        <v>unmündig</v>
      </c>
      <c r="J551" t="str">
        <f>VLOOKUP(Personen[[#This Row],[Alter]],Altergruppe!$A$1:$C$7,3,TRUE)</f>
        <v>Kind</v>
      </c>
      <c r="K551" s="1" t="str">
        <f>LOWER(Personen[[#This Row],[email]])</f>
        <v>barbi.haymes@yopmail.com</v>
      </c>
      <c r="L551" s="1" t="str">
        <f>SUBSTITUTE(Personen[[#This Row],[email klein]],"yopmail.com","am-gym.at")</f>
        <v>barbi.haymes@am-gym.at</v>
      </c>
      <c r="M551" s="1" t="str">
        <f>REPLACE(Personen[[#This Row],[email klein]],LEN(K551)-11,12,"@am-gym.at")</f>
        <v>barbi.haymes@am-gym.at</v>
      </c>
    </row>
    <row r="552" spans="1:13" x14ac:dyDescent="0.3">
      <c r="A552">
        <v>1550</v>
      </c>
      <c r="B552" s="1" t="s">
        <v>1367</v>
      </c>
      <c r="C552" s="1" t="s">
        <v>765</v>
      </c>
      <c r="D552" s="1" t="s">
        <v>1368</v>
      </c>
      <c r="E552">
        <v>42</v>
      </c>
      <c r="F552" s="2">
        <v>6076.52</v>
      </c>
      <c r="G552">
        <v>0</v>
      </c>
      <c r="H552" t="str">
        <f>IF(Personen[[#This Row],[Geschlecht_orig]]=0,"nb",IF(G552=1,"m","w"))</f>
        <v>nb</v>
      </c>
      <c r="I552" t="str">
        <f t="shared" si="8"/>
        <v>erwachsen</v>
      </c>
      <c r="J552" t="str">
        <f>VLOOKUP(Personen[[#This Row],[Alter]],Altergruppe!$A$1:$C$7,3,TRUE)</f>
        <v>Erwachsene/r</v>
      </c>
      <c r="K552" s="1" t="str">
        <f>LOWER(Personen[[#This Row],[email]])</f>
        <v>merle.nore@yopmail.com</v>
      </c>
      <c r="L552" s="1" t="str">
        <f>SUBSTITUTE(Personen[[#This Row],[email klein]],"yopmail.com","am-gym.at")</f>
        <v>merle.nore@am-gym.at</v>
      </c>
      <c r="M552" s="1" t="str">
        <f>REPLACE(Personen[[#This Row],[email klein]],LEN(K552)-11,12,"@am-gym.at")</f>
        <v>merle.nore@am-gym.at</v>
      </c>
    </row>
    <row r="553" spans="1:13" x14ac:dyDescent="0.3">
      <c r="A553">
        <v>1551</v>
      </c>
      <c r="B553" s="1" t="s">
        <v>672</v>
      </c>
      <c r="C553" s="1" t="s">
        <v>1369</v>
      </c>
      <c r="D553" s="1" t="s">
        <v>1370</v>
      </c>
      <c r="E553">
        <v>50</v>
      </c>
      <c r="F553" s="2">
        <v>5743.25</v>
      </c>
      <c r="G553">
        <v>1</v>
      </c>
      <c r="H553" t="str">
        <f>IF(Personen[[#This Row],[Geschlecht_orig]]=0,"nb",IF(G553=1,"m","w"))</f>
        <v>m</v>
      </c>
      <c r="I553" t="str">
        <f t="shared" si="8"/>
        <v>erwachsen</v>
      </c>
      <c r="J553" t="str">
        <f>VLOOKUP(Personen[[#This Row],[Alter]],Altergruppe!$A$1:$C$7,3,TRUE)</f>
        <v>Erwachsene/r</v>
      </c>
      <c r="K553" s="1" t="str">
        <f>LOWER(Personen[[#This Row],[email]])</f>
        <v>dagmar.llovera@yopmail.com</v>
      </c>
      <c r="L553" s="1" t="str">
        <f>SUBSTITUTE(Personen[[#This Row],[email klein]],"yopmail.com","am-gym.at")</f>
        <v>dagmar.llovera@am-gym.at</v>
      </c>
      <c r="M553" s="1" t="str">
        <f>REPLACE(Personen[[#This Row],[email klein]],LEN(K553)-11,12,"@am-gym.at")</f>
        <v>dagmar.llovera@am-gym.at</v>
      </c>
    </row>
    <row r="554" spans="1:13" x14ac:dyDescent="0.3">
      <c r="A554">
        <v>1552</v>
      </c>
      <c r="B554" s="1" t="s">
        <v>597</v>
      </c>
      <c r="C554" s="1" t="s">
        <v>1371</v>
      </c>
      <c r="D554" s="1" t="s">
        <v>1372</v>
      </c>
      <c r="E554">
        <v>7</v>
      </c>
      <c r="F554" s="2">
        <v>0</v>
      </c>
      <c r="G554">
        <v>0</v>
      </c>
      <c r="H554" t="str">
        <f>IF(Personen[[#This Row],[Geschlecht_orig]]=0,"nb",IF(G554=1,"m","w"))</f>
        <v>nb</v>
      </c>
      <c r="I554" t="str">
        <f t="shared" si="8"/>
        <v>unmündig</v>
      </c>
      <c r="J554" t="str">
        <f>VLOOKUP(Personen[[#This Row],[Alter]],Altergruppe!$A$1:$C$7,3,TRUE)</f>
        <v>Kind</v>
      </c>
      <c r="K554" s="1" t="str">
        <f>LOWER(Personen[[#This Row],[email]])</f>
        <v>cassondra.tremayne@yopmail.com</v>
      </c>
      <c r="L554" s="1" t="str">
        <f>SUBSTITUTE(Personen[[#This Row],[email klein]],"yopmail.com","am-gym.at")</f>
        <v>cassondra.tremayne@am-gym.at</v>
      </c>
      <c r="M554" s="1" t="str">
        <f>REPLACE(Personen[[#This Row],[email klein]],LEN(K554)-11,12,"@am-gym.at")</f>
        <v>cassondra.tremayne@am-gym.at</v>
      </c>
    </row>
    <row r="555" spans="1:13" x14ac:dyDescent="0.3">
      <c r="A555">
        <v>1553</v>
      </c>
      <c r="B555" s="1" t="s">
        <v>1373</v>
      </c>
      <c r="C555" s="1" t="s">
        <v>1374</v>
      </c>
      <c r="D555" s="1" t="s">
        <v>1375</v>
      </c>
      <c r="E555">
        <v>56</v>
      </c>
      <c r="F555" s="2">
        <v>9527.31</v>
      </c>
      <c r="G555">
        <v>0</v>
      </c>
      <c r="H555" t="str">
        <f>IF(Personen[[#This Row],[Geschlecht_orig]]=0,"nb",IF(G555=1,"m","w"))</f>
        <v>nb</v>
      </c>
      <c r="I555" t="str">
        <f t="shared" si="8"/>
        <v>erwachsen</v>
      </c>
      <c r="J555" t="str">
        <f>VLOOKUP(Personen[[#This Row],[Alter]],Altergruppe!$A$1:$C$7,3,TRUE)</f>
        <v>Erwachsene/r</v>
      </c>
      <c r="K555" s="1" t="str">
        <f>LOWER(Personen[[#This Row],[email]])</f>
        <v>gale.giff@yopmail.com</v>
      </c>
      <c r="L555" s="1" t="str">
        <f>SUBSTITUTE(Personen[[#This Row],[email klein]],"yopmail.com","am-gym.at")</f>
        <v>gale.giff@am-gym.at</v>
      </c>
      <c r="M555" s="1" t="str">
        <f>REPLACE(Personen[[#This Row],[email klein]],LEN(K555)-11,12,"@am-gym.at")</f>
        <v>gale.giff@am-gym.at</v>
      </c>
    </row>
    <row r="556" spans="1:13" x14ac:dyDescent="0.3">
      <c r="A556">
        <v>1554</v>
      </c>
      <c r="B556" s="1" t="s">
        <v>1376</v>
      </c>
      <c r="C556" s="1" t="s">
        <v>888</v>
      </c>
      <c r="D556" s="1" t="s">
        <v>1377</v>
      </c>
      <c r="E556">
        <v>95</v>
      </c>
      <c r="F556" s="2">
        <v>5007.25</v>
      </c>
      <c r="G556">
        <v>0</v>
      </c>
      <c r="H556" t="str">
        <f>IF(Personen[[#This Row],[Geschlecht_orig]]=0,"nb",IF(G556=1,"m","w"))</f>
        <v>nb</v>
      </c>
      <c r="I556" t="str">
        <f t="shared" si="8"/>
        <v>erwachsen</v>
      </c>
      <c r="J556" t="str">
        <f>VLOOKUP(Personen[[#This Row],[Alter]],Altergruppe!$A$1:$C$7,3,TRUE)</f>
        <v>Pensionist/in</v>
      </c>
      <c r="K556" s="1" t="str">
        <f>LOWER(Personen[[#This Row],[email]])</f>
        <v>lesly.larue@yopmail.com</v>
      </c>
      <c r="L556" s="1" t="str">
        <f>SUBSTITUTE(Personen[[#This Row],[email klein]],"yopmail.com","am-gym.at")</f>
        <v>lesly.larue@am-gym.at</v>
      </c>
      <c r="M556" s="1" t="str">
        <f>REPLACE(Personen[[#This Row],[email klein]],LEN(K556)-11,12,"@am-gym.at")</f>
        <v>lesly.larue@am-gym.at</v>
      </c>
    </row>
    <row r="557" spans="1:13" x14ac:dyDescent="0.3">
      <c r="A557">
        <v>1555</v>
      </c>
      <c r="B557" s="1" t="s">
        <v>1378</v>
      </c>
      <c r="C557" s="1" t="s">
        <v>1379</v>
      </c>
      <c r="D557" s="1" t="s">
        <v>1380</v>
      </c>
      <c r="E557">
        <v>57</v>
      </c>
      <c r="F557" s="2">
        <v>6232.27</v>
      </c>
      <c r="G557">
        <v>2</v>
      </c>
      <c r="H557" t="str">
        <f>IF(Personen[[#This Row],[Geschlecht_orig]]=0,"nb",IF(G557=1,"m","w"))</f>
        <v>w</v>
      </c>
      <c r="I557" t="str">
        <f t="shared" si="8"/>
        <v>erwachsen</v>
      </c>
      <c r="J557" t="str">
        <f>VLOOKUP(Personen[[#This Row],[Alter]],Altergruppe!$A$1:$C$7,3,TRUE)</f>
        <v>Erwachsene/r</v>
      </c>
      <c r="K557" s="1" t="str">
        <f>LOWER(Personen[[#This Row],[email]])</f>
        <v>lila.colyer@yopmail.com</v>
      </c>
      <c r="L557" s="1" t="str">
        <f>SUBSTITUTE(Personen[[#This Row],[email klein]],"yopmail.com","am-gym.at")</f>
        <v>lila.colyer@am-gym.at</v>
      </c>
      <c r="M557" s="1" t="str">
        <f>REPLACE(Personen[[#This Row],[email klein]],LEN(K557)-11,12,"@am-gym.at")</f>
        <v>lila.colyer@am-gym.at</v>
      </c>
    </row>
    <row r="558" spans="1:13" x14ac:dyDescent="0.3">
      <c r="A558">
        <v>1556</v>
      </c>
      <c r="B558" s="1" t="s">
        <v>994</v>
      </c>
      <c r="C558" s="1" t="s">
        <v>1381</v>
      </c>
      <c r="D558" s="1" t="s">
        <v>1382</v>
      </c>
      <c r="E558">
        <v>65</v>
      </c>
      <c r="F558" s="2">
        <v>5190.67</v>
      </c>
      <c r="G558">
        <v>0</v>
      </c>
      <c r="H558" t="str">
        <f>IF(Personen[[#This Row],[Geschlecht_orig]]=0,"nb",IF(G558=1,"m","w"))</f>
        <v>nb</v>
      </c>
      <c r="I558" t="str">
        <f t="shared" si="8"/>
        <v>erwachsen</v>
      </c>
      <c r="J558" t="str">
        <f>VLOOKUP(Personen[[#This Row],[Alter]],Altergruppe!$A$1:$C$7,3,TRUE)</f>
        <v>Pensionist/in</v>
      </c>
      <c r="K558" s="1" t="str">
        <f>LOWER(Personen[[#This Row],[email]])</f>
        <v>aili.ahab@yopmail.com</v>
      </c>
      <c r="L558" s="1" t="str">
        <f>SUBSTITUTE(Personen[[#This Row],[email klein]],"yopmail.com","am-gym.at")</f>
        <v>aili.ahab@am-gym.at</v>
      </c>
      <c r="M558" s="1" t="str">
        <f>REPLACE(Personen[[#This Row],[email klein]],LEN(K558)-11,12,"@am-gym.at")</f>
        <v>aili.ahab@am-gym.at</v>
      </c>
    </row>
    <row r="559" spans="1:13" x14ac:dyDescent="0.3">
      <c r="A559">
        <v>1557</v>
      </c>
      <c r="B559" s="1" t="s">
        <v>792</v>
      </c>
      <c r="C559" s="1" t="s">
        <v>1383</v>
      </c>
      <c r="D559" s="1" t="s">
        <v>1384</v>
      </c>
      <c r="E559">
        <v>64</v>
      </c>
      <c r="F559" s="2">
        <v>3882.52</v>
      </c>
      <c r="G559">
        <v>0</v>
      </c>
      <c r="H559" t="str">
        <f>IF(Personen[[#This Row],[Geschlecht_orig]]=0,"nb",IF(G559=1,"m","w"))</f>
        <v>nb</v>
      </c>
      <c r="I559" t="str">
        <f t="shared" si="8"/>
        <v>erwachsen</v>
      </c>
      <c r="J559" t="str">
        <f>VLOOKUP(Personen[[#This Row],[Alter]],Altergruppe!$A$1:$C$7,3,TRUE)</f>
        <v>Erwachsene/r</v>
      </c>
      <c r="K559" s="1" t="str">
        <f>LOWER(Personen[[#This Row],[email]])</f>
        <v>tersina.kathie@yopmail.com</v>
      </c>
      <c r="L559" s="1" t="str">
        <f>SUBSTITUTE(Personen[[#This Row],[email klein]],"yopmail.com","am-gym.at")</f>
        <v>tersina.kathie@am-gym.at</v>
      </c>
      <c r="M559" s="1" t="str">
        <f>REPLACE(Personen[[#This Row],[email klein]],LEN(K559)-11,12,"@am-gym.at")</f>
        <v>tersina.kathie@am-gym.at</v>
      </c>
    </row>
    <row r="560" spans="1:13" x14ac:dyDescent="0.3">
      <c r="A560">
        <v>1558</v>
      </c>
      <c r="B560" s="1" t="s">
        <v>1385</v>
      </c>
      <c r="C560" s="1" t="s">
        <v>1386</v>
      </c>
      <c r="D560" s="1" t="s">
        <v>1387</v>
      </c>
      <c r="E560">
        <v>36</v>
      </c>
      <c r="F560" s="2">
        <v>334.79</v>
      </c>
      <c r="G560">
        <v>0</v>
      </c>
      <c r="H560" t="str">
        <f>IF(Personen[[#This Row],[Geschlecht_orig]]=0,"nb",IF(G560=1,"m","w"))</f>
        <v>nb</v>
      </c>
      <c r="I560" t="str">
        <f t="shared" si="8"/>
        <v>erwachsen</v>
      </c>
      <c r="J560" t="str">
        <f>VLOOKUP(Personen[[#This Row],[Alter]],Altergruppe!$A$1:$C$7,3,TRUE)</f>
        <v>Erwachsene/r</v>
      </c>
      <c r="K560" s="1" t="str">
        <f>LOWER(Personen[[#This Row],[email]])</f>
        <v>dotty.presber@yopmail.com</v>
      </c>
      <c r="L560" s="1" t="str">
        <f>SUBSTITUTE(Personen[[#This Row],[email klein]],"yopmail.com","am-gym.at")</f>
        <v>dotty.presber@am-gym.at</v>
      </c>
      <c r="M560" s="1" t="str">
        <f>REPLACE(Personen[[#This Row],[email klein]],LEN(K560)-11,12,"@am-gym.at")</f>
        <v>dotty.presber@am-gym.at</v>
      </c>
    </row>
    <row r="561" spans="1:13" x14ac:dyDescent="0.3">
      <c r="A561">
        <v>1559</v>
      </c>
      <c r="B561" s="1" t="s">
        <v>1388</v>
      </c>
      <c r="C561" s="1" t="s">
        <v>1389</v>
      </c>
      <c r="D561" s="1" t="s">
        <v>1390</v>
      </c>
      <c r="E561">
        <v>100</v>
      </c>
      <c r="F561" s="2">
        <v>9278.34</v>
      </c>
      <c r="G561">
        <v>2</v>
      </c>
      <c r="H561" t="str">
        <f>IF(Personen[[#This Row],[Geschlecht_orig]]=0,"nb",IF(G561=1,"m","w"))</f>
        <v>w</v>
      </c>
      <c r="I561" t="str">
        <f t="shared" si="8"/>
        <v>erwachsen</v>
      </c>
      <c r="J561" t="str">
        <f>VLOOKUP(Personen[[#This Row],[Alter]],Altergruppe!$A$1:$C$7,3,TRUE)</f>
        <v>Pensionist/in</v>
      </c>
      <c r="K561" s="1" t="str">
        <f>LOWER(Personen[[#This Row],[email]])</f>
        <v>rosene.pettiford@yopmail.com</v>
      </c>
      <c r="L561" s="1" t="str">
        <f>SUBSTITUTE(Personen[[#This Row],[email klein]],"yopmail.com","am-gym.at")</f>
        <v>rosene.pettiford@am-gym.at</v>
      </c>
      <c r="M561" s="1" t="str">
        <f>REPLACE(Personen[[#This Row],[email klein]],LEN(K561)-11,12,"@am-gym.at")</f>
        <v>rosene.pettiford@am-gym.at</v>
      </c>
    </row>
    <row r="562" spans="1:13" x14ac:dyDescent="0.3">
      <c r="A562">
        <v>1560</v>
      </c>
      <c r="B562" s="1" t="s">
        <v>222</v>
      </c>
      <c r="C562" s="1" t="s">
        <v>1391</v>
      </c>
      <c r="D562" s="1" t="s">
        <v>1392</v>
      </c>
      <c r="E562">
        <v>56</v>
      </c>
      <c r="F562" s="2">
        <v>2963.38</v>
      </c>
      <c r="G562">
        <v>2</v>
      </c>
      <c r="H562" t="str">
        <f>IF(Personen[[#This Row],[Geschlecht_orig]]=0,"nb",IF(G562=1,"m","w"))</f>
        <v>w</v>
      </c>
      <c r="I562" t="str">
        <f t="shared" si="8"/>
        <v>erwachsen</v>
      </c>
      <c r="J562" t="str">
        <f>VLOOKUP(Personen[[#This Row],[Alter]],Altergruppe!$A$1:$C$7,3,TRUE)</f>
        <v>Erwachsene/r</v>
      </c>
      <c r="K562" s="1" t="str">
        <f>LOWER(Personen[[#This Row],[email]])</f>
        <v>babita.hepsibah@yopmail.com</v>
      </c>
      <c r="L562" s="1" t="str">
        <f>SUBSTITUTE(Personen[[#This Row],[email klein]],"yopmail.com","am-gym.at")</f>
        <v>babita.hepsibah@am-gym.at</v>
      </c>
      <c r="M562" s="1" t="str">
        <f>REPLACE(Personen[[#This Row],[email klein]],LEN(K562)-11,12,"@am-gym.at")</f>
        <v>babita.hepsibah@am-gym.at</v>
      </c>
    </row>
    <row r="563" spans="1:13" x14ac:dyDescent="0.3">
      <c r="A563">
        <v>1561</v>
      </c>
      <c r="B563" s="1" t="s">
        <v>40</v>
      </c>
      <c r="C563" s="1" t="s">
        <v>1100</v>
      </c>
      <c r="D563" s="1" t="s">
        <v>1393</v>
      </c>
      <c r="E563">
        <v>37</v>
      </c>
      <c r="F563" s="2">
        <v>5190.93</v>
      </c>
      <c r="G563">
        <v>1</v>
      </c>
      <c r="H563" t="str">
        <f>IF(Personen[[#This Row],[Geschlecht_orig]]=0,"nb",IF(G563=1,"m","w"))</f>
        <v>m</v>
      </c>
      <c r="I563" t="str">
        <f t="shared" si="8"/>
        <v>erwachsen</v>
      </c>
      <c r="J563" t="str">
        <f>VLOOKUP(Personen[[#This Row],[Alter]],Altergruppe!$A$1:$C$7,3,TRUE)</f>
        <v>Erwachsene/r</v>
      </c>
      <c r="K563" s="1" t="str">
        <f>LOWER(Personen[[#This Row],[email]])</f>
        <v>gabi.ludewig@yopmail.com</v>
      </c>
      <c r="L563" s="1" t="str">
        <f>SUBSTITUTE(Personen[[#This Row],[email klein]],"yopmail.com","am-gym.at")</f>
        <v>gabi.ludewig@am-gym.at</v>
      </c>
      <c r="M563" s="1" t="str">
        <f>REPLACE(Personen[[#This Row],[email klein]],LEN(K563)-11,12,"@am-gym.at")</f>
        <v>gabi.ludewig@am-gym.at</v>
      </c>
    </row>
    <row r="564" spans="1:13" x14ac:dyDescent="0.3">
      <c r="A564">
        <v>1562</v>
      </c>
      <c r="B564" s="1" t="s">
        <v>1394</v>
      </c>
      <c r="C564" s="1" t="s">
        <v>920</v>
      </c>
      <c r="D564" s="1" t="s">
        <v>1395</v>
      </c>
      <c r="E564">
        <v>21</v>
      </c>
      <c r="F564" s="2">
        <v>1383.44</v>
      </c>
      <c r="G564">
        <v>2</v>
      </c>
      <c r="H564" t="str">
        <f>IF(Personen[[#This Row],[Geschlecht_orig]]=0,"nb",IF(G564=1,"m","w"))</f>
        <v>w</v>
      </c>
      <c r="I564" t="str">
        <f t="shared" si="8"/>
        <v>erwachsen</v>
      </c>
      <c r="J564" t="str">
        <f>VLOOKUP(Personen[[#This Row],[Alter]],Altergruppe!$A$1:$C$7,3,TRUE)</f>
        <v>Erwachsene/r</v>
      </c>
      <c r="K564" s="1" t="str">
        <f>LOWER(Personen[[#This Row],[email]])</f>
        <v>wynne.anderea@yopmail.com</v>
      </c>
      <c r="L564" s="1" t="str">
        <f>SUBSTITUTE(Personen[[#This Row],[email klein]],"yopmail.com","am-gym.at")</f>
        <v>wynne.anderea@am-gym.at</v>
      </c>
      <c r="M564" s="1" t="str">
        <f>REPLACE(Personen[[#This Row],[email klein]],LEN(K564)-11,12,"@am-gym.at")</f>
        <v>wynne.anderea@am-gym.at</v>
      </c>
    </row>
    <row r="565" spans="1:13" x14ac:dyDescent="0.3">
      <c r="A565">
        <v>1563</v>
      </c>
      <c r="B565" s="1" t="s">
        <v>287</v>
      </c>
      <c r="C565" s="1" t="s">
        <v>680</v>
      </c>
      <c r="D565" s="1" t="s">
        <v>1396</v>
      </c>
      <c r="E565">
        <v>66</v>
      </c>
      <c r="F565" s="2">
        <v>5113.13</v>
      </c>
      <c r="G565">
        <v>1</v>
      </c>
      <c r="H565" t="str">
        <f>IF(Personen[[#This Row],[Geschlecht_orig]]=0,"nb",IF(G565=1,"m","w"))</f>
        <v>m</v>
      </c>
      <c r="I565" t="str">
        <f t="shared" si="8"/>
        <v>erwachsen</v>
      </c>
      <c r="J565" t="str">
        <f>VLOOKUP(Personen[[#This Row],[Alter]],Altergruppe!$A$1:$C$7,3,TRUE)</f>
        <v>Pensionist/in</v>
      </c>
      <c r="K565" s="1" t="str">
        <f>LOWER(Personen[[#This Row],[email]])</f>
        <v>latisha.rad@yopmail.com</v>
      </c>
      <c r="L565" s="1" t="str">
        <f>SUBSTITUTE(Personen[[#This Row],[email klein]],"yopmail.com","am-gym.at")</f>
        <v>latisha.rad@am-gym.at</v>
      </c>
      <c r="M565" s="1" t="str">
        <f>REPLACE(Personen[[#This Row],[email klein]],LEN(K565)-11,12,"@am-gym.at")</f>
        <v>latisha.rad@am-gym.at</v>
      </c>
    </row>
    <row r="566" spans="1:13" x14ac:dyDescent="0.3">
      <c r="A566">
        <v>1564</v>
      </c>
      <c r="B566" s="1" t="s">
        <v>527</v>
      </c>
      <c r="C566" s="1" t="s">
        <v>1397</v>
      </c>
      <c r="D566" s="1" t="s">
        <v>1398</v>
      </c>
      <c r="E566">
        <v>50</v>
      </c>
      <c r="F566" s="2">
        <v>6758.87</v>
      </c>
      <c r="G566">
        <v>0</v>
      </c>
      <c r="H566" t="str">
        <f>IF(Personen[[#This Row],[Geschlecht_orig]]=0,"nb",IF(G566=1,"m","w"))</f>
        <v>nb</v>
      </c>
      <c r="I566" t="str">
        <f t="shared" si="8"/>
        <v>erwachsen</v>
      </c>
      <c r="J566" t="str">
        <f>VLOOKUP(Personen[[#This Row],[Alter]],Altergruppe!$A$1:$C$7,3,TRUE)</f>
        <v>Erwachsene/r</v>
      </c>
      <c r="K566" s="1" t="str">
        <f>LOWER(Personen[[#This Row],[email]])</f>
        <v>ernesta.dunkin@yopmail.com</v>
      </c>
      <c r="L566" s="1" t="str">
        <f>SUBSTITUTE(Personen[[#This Row],[email klein]],"yopmail.com","am-gym.at")</f>
        <v>ernesta.dunkin@am-gym.at</v>
      </c>
      <c r="M566" s="1" t="str">
        <f>REPLACE(Personen[[#This Row],[email klein]],LEN(K566)-11,12,"@am-gym.at")</f>
        <v>ernesta.dunkin@am-gym.at</v>
      </c>
    </row>
    <row r="567" spans="1:13" x14ac:dyDescent="0.3">
      <c r="A567">
        <v>1565</v>
      </c>
      <c r="B567" s="1" t="s">
        <v>1399</v>
      </c>
      <c r="C567" s="1" t="s">
        <v>1400</v>
      </c>
      <c r="D567" s="1" t="s">
        <v>1401</v>
      </c>
      <c r="E567">
        <v>10</v>
      </c>
      <c r="F567" s="2">
        <v>0</v>
      </c>
      <c r="G567">
        <v>0</v>
      </c>
      <c r="H567" t="str">
        <f>IF(Personen[[#This Row],[Geschlecht_orig]]=0,"nb",IF(G567=1,"m","w"))</f>
        <v>nb</v>
      </c>
      <c r="I567" t="str">
        <f t="shared" si="8"/>
        <v>unmündig</v>
      </c>
      <c r="J567" t="str">
        <f>VLOOKUP(Personen[[#This Row],[Alter]],Altergruppe!$A$1:$C$7,3,TRUE)</f>
        <v>Kind</v>
      </c>
      <c r="K567" s="1" t="str">
        <f>LOWER(Personen[[#This Row],[email]])</f>
        <v>magdalena.juan@yopmail.com</v>
      </c>
      <c r="L567" s="1" t="str">
        <f>SUBSTITUTE(Personen[[#This Row],[email klein]],"yopmail.com","am-gym.at")</f>
        <v>magdalena.juan@am-gym.at</v>
      </c>
      <c r="M567" s="1" t="str">
        <f>REPLACE(Personen[[#This Row],[email klein]],LEN(K567)-11,12,"@am-gym.at")</f>
        <v>magdalena.juan@am-gym.at</v>
      </c>
    </row>
    <row r="568" spans="1:13" x14ac:dyDescent="0.3">
      <c r="A568">
        <v>1566</v>
      </c>
      <c r="B568" s="1" t="s">
        <v>276</v>
      </c>
      <c r="C568" s="1" t="s">
        <v>506</v>
      </c>
      <c r="D568" s="1" t="s">
        <v>1402</v>
      </c>
      <c r="E568">
        <v>59</v>
      </c>
      <c r="F568" s="2">
        <v>8668.42</v>
      </c>
      <c r="G568">
        <v>2</v>
      </c>
      <c r="H568" t="str">
        <f>IF(Personen[[#This Row],[Geschlecht_orig]]=0,"nb",IF(G568=1,"m","w"))</f>
        <v>w</v>
      </c>
      <c r="I568" t="str">
        <f t="shared" si="8"/>
        <v>erwachsen</v>
      </c>
      <c r="J568" t="str">
        <f>VLOOKUP(Personen[[#This Row],[Alter]],Altergruppe!$A$1:$C$7,3,TRUE)</f>
        <v>Erwachsene/r</v>
      </c>
      <c r="K568" s="1" t="str">
        <f>LOWER(Personen[[#This Row],[email]])</f>
        <v>kirstin.helve@yopmail.com</v>
      </c>
      <c r="L568" s="1" t="str">
        <f>SUBSTITUTE(Personen[[#This Row],[email klein]],"yopmail.com","am-gym.at")</f>
        <v>kirstin.helve@am-gym.at</v>
      </c>
      <c r="M568" s="1" t="str">
        <f>REPLACE(Personen[[#This Row],[email klein]],LEN(K568)-11,12,"@am-gym.at")</f>
        <v>kirstin.helve@am-gym.at</v>
      </c>
    </row>
    <row r="569" spans="1:13" x14ac:dyDescent="0.3">
      <c r="A569">
        <v>1567</v>
      </c>
      <c r="B569" s="1" t="s">
        <v>1208</v>
      </c>
      <c r="C569" s="1" t="s">
        <v>314</v>
      </c>
      <c r="D569" s="1" t="s">
        <v>1403</v>
      </c>
      <c r="E569">
        <v>32</v>
      </c>
      <c r="F569" s="2">
        <v>66.87</v>
      </c>
      <c r="G569">
        <v>0</v>
      </c>
      <c r="H569" t="str">
        <f>IF(Personen[[#This Row],[Geschlecht_orig]]=0,"nb",IF(G569=1,"m","w"))</f>
        <v>nb</v>
      </c>
      <c r="I569" t="str">
        <f t="shared" si="8"/>
        <v>erwachsen</v>
      </c>
      <c r="J569" t="str">
        <f>VLOOKUP(Personen[[#This Row],[Alter]],Altergruppe!$A$1:$C$7,3,TRUE)</f>
        <v>Erwachsene/r</v>
      </c>
      <c r="K569" s="1" t="str">
        <f>LOWER(Personen[[#This Row],[email]])</f>
        <v>mallory.mintz@yopmail.com</v>
      </c>
      <c r="L569" s="1" t="str">
        <f>SUBSTITUTE(Personen[[#This Row],[email klein]],"yopmail.com","am-gym.at")</f>
        <v>mallory.mintz@am-gym.at</v>
      </c>
      <c r="M569" s="1" t="str">
        <f>REPLACE(Personen[[#This Row],[email klein]],LEN(K569)-11,12,"@am-gym.at")</f>
        <v>mallory.mintz@am-gym.at</v>
      </c>
    </row>
    <row r="570" spans="1:13" x14ac:dyDescent="0.3">
      <c r="A570">
        <v>1568</v>
      </c>
      <c r="B570" s="1" t="s">
        <v>284</v>
      </c>
      <c r="C570" s="1" t="s">
        <v>1404</v>
      </c>
      <c r="D570" s="1" t="s">
        <v>1405</v>
      </c>
      <c r="E570">
        <v>91</v>
      </c>
      <c r="F570" s="2">
        <v>297.05</v>
      </c>
      <c r="G570">
        <v>2</v>
      </c>
      <c r="H570" t="str">
        <f>IF(Personen[[#This Row],[Geschlecht_orig]]=0,"nb",IF(G570=1,"m","w"))</f>
        <v>w</v>
      </c>
      <c r="I570" t="str">
        <f t="shared" si="8"/>
        <v>erwachsen</v>
      </c>
      <c r="J570" t="str">
        <f>VLOOKUP(Personen[[#This Row],[Alter]],Altergruppe!$A$1:$C$7,3,TRUE)</f>
        <v>Pensionist/in</v>
      </c>
      <c r="K570" s="1" t="str">
        <f>LOWER(Personen[[#This Row],[email]])</f>
        <v>berta.yusuk@yopmail.com</v>
      </c>
      <c r="L570" s="1" t="str">
        <f>SUBSTITUTE(Personen[[#This Row],[email klein]],"yopmail.com","am-gym.at")</f>
        <v>berta.yusuk@am-gym.at</v>
      </c>
      <c r="M570" s="1" t="str">
        <f>REPLACE(Personen[[#This Row],[email klein]],LEN(K570)-11,12,"@am-gym.at")</f>
        <v>berta.yusuk@am-gym.at</v>
      </c>
    </row>
    <row r="571" spans="1:13" x14ac:dyDescent="0.3">
      <c r="A571">
        <v>1569</v>
      </c>
      <c r="B571" s="1" t="s">
        <v>1406</v>
      </c>
      <c r="C571" s="1" t="s">
        <v>1407</v>
      </c>
      <c r="D571" s="1" t="s">
        <v>1408</v>
      </c>
      <c r="E571">
        <v>71</v>
      </c>
      <c r="F571" s="2">
        <v>1673.93</v>
      </c>
      <c r="G571">
        <v>2</v>
      </c>
      <c r="H571" t="str">
        <f>IF(Personen[[#This Row],[Geschlecht_orig]]=0,"nb",IF(G571=1,"m","w"))</f>
        <v>w</v>
      </c>
      <c r="I571" t="str">
        <f t="shared" si="8"/>
        <v>erwachsen</v>
      </c>
      <c r="J571" t="str">
        <f>VLOOKUP(Personen[[#This Row],[Alter]],Altergruppe!$A$1:$C$7,3,TRUE)</f>
        <v>Pensionist/in</v>
      </c>
      <c r="K571" s="1" t="str">
        <f>LOWER(Personen[[#This Row],[email]])</f>
        <v>vinita.han@yopmail.com</v>
      </c>
      <c r="L571" s="1" t="str">
        <f>SUBSTITUTE(Personen[[#This Row],[email klein]],"yopmail.com","am-gym.at")</f>
        <v>vinita.han@am-gym.at</v>
      </c>
      <c r="M571" s="1" t="str">
        <f>REPLACE(Personen[[#This Row],[email klein]],LEN(K571)-11,12,"@am-gym.at")</f>
        <v>vinita.han@am-gym.at</v>
      </c>
    </row>
    <row r="572" spans="1:13" x14ac:dyDescent="0.3">
      <c r="A572">
        <v>1570</v>
      </c>
      <c r="B572" s="1" t="s">
        <v>1409</v>
      </c>
      <c r="C572" s="1" t="s">
        <v>1270</v>
      </c>
      <c r="D572" s="1" t="s">
        <v>1410</v>
      </c>
      <c r="E572">
        <v>51</v>
      </c>
      <c r="F572" s="2">
        <v>8927.99</v>
      </c>
      <c r="G572">
        <v>2</v>
      </c>
      <c r="H572" t="str">
        <f>IF(Personen[[#This Row],[Geschlecht_orig]]=0,"nb",IF(G572=1,"m","w"))</f>
        <v>w</v>
      </c>
      <c r="I572" t="str">
        <f t="shared" si="8"/>
        <v>erwachsen</v>
      </c>
      <c r="J572" t="str">
        <f>VLOOKUP(Personen[[#This Row],[Alter]],Altergruppe!$A$1:$C$7,3,TRUE)</f>
        <v>Erwachsene/r</v>
      </c>
      <c r="K572" s="1" t="str">
        <f>LOWER(Personen[[#This Row],[email]])</f>
        <v>lucy.bevin@yopmail.com</v>
      </c>
      <c r="L572" s="1" t="str">
        <f>SUBSTITUTE(Personen[[#This Row],[email klein]],"yopmail.com","am-gym.at")</f>
        <v>lucy.bevin@am-gym.at</v>
      </c>
      <c r="M572" s="1" t="str">
        <f>REPLACE(Personen[[#This Row],[email klein]],LEN(K572)-11,12,"@am-gym.at")</f>
        <v>lucy.bevin@am-gym.at</v>
      </c>
    </row>
    <row r="573" spans="1:13" x14ac:dyDescent="0.3">
      <c r="A573">
        <v>1571</v>
      </c>
      <c r="B573" s="1" t="s">
        <v>1411</v>
      </c>
      <c r="C573" s="1" t="s">
        <v>824</v>
      </c>
      <c r="D573" s="1" t="s">
        <v>1412</v>
      </c>
      <c r="E573">
        <v>55</v>
      </c>
      <c r="F573" s="2">
        <v>8566.25</v>
      </c>
      <c r="G573">
        <v>0</v>
      </c>
      <c r="H573" t="str">
        <f>IF(Personen[[#This Row],[Geschlecht_orig]]=0,"nb",IF(G573=1,"m","w"))</f>
        <v>nb</v>
      </c>
      <c r="I573" t="str">
        <f t="shared" si="8"/>
        <v>erwachsen</v>
      </c>
      <c r="J573" t="str">
        <f>VLOOKUP(Personen[[#This Row],[Alter]],Altergruppe!$A$1:$C$7,3,TRUE)</f>
        <v>Erwachsene/r</v>
      </c>
      <c r="K573" s="1" t="str">
        <f>LOWER(Personen[[#This Row],[email]])</f>
        <v>calla.yorick@yopmail.com</v>
      </c>
      <c r="L573" s="1" t="str">
        <f>SUBSTITUTE(Personen[[#This Row],[email klein]],"yopmail.com","am-gym.at")</f>
        <v>calla.yorick@am-gym.at</v>
      </c>
      <c r="M573" s="1" t="str">
        <f>REPLACE(Personen[[#This Row],[email klein]],LEN(K573)-11,12,"@am-gym.at")</f>
        <v>calla.yorick@am-gym.at</v>
      </c>
    </row>
    <row r="574" spans="1:13" x14ac:dyDescent="0.3">
      <c r="A574">
        <v>1572</v>
      </c>
      <c r="B574" s="1" t="s">
        <v>521</v>
      </c>
      <c r="C574" s="1" t="s">
        <v>767</v>
      </c>
      <c r="D574" s="1" t="s">
        <v>1413</v>
      </c>
      <c r="E574">
        <v>38</v>
      </c>
      <c r="F574" s="2">
        <v>5280.26</v>
      </c>
      <c r="G574">
        <v>1</v>
      </c>
      <c r="H574" t="str">
        <f>IF(Personen[[#This Row],[Geschlecht_orig]]=0,"nb",IF(G574=1,"m","w"))</f>
        <v>m</v>
      </c>
      <c r="I574" t="str">
        <f t="shared" si="8"/>
        <v>erwachsen</v>
      </c>
      <c r="J574" t="str">
        <f>VLOOKUP(Personen[[#This Row],[Alter]],Altergruppe!$A$1:$C$7,3,TRUE)</f>
        <v>Erwachsene/r</v>
      </c>
      <c r="K574" s="1" t="str">
        <f>LOWER(Personen[[#This Row],[email]])</f>
        <v>ira.madox@yopmail.com</v>
      </c>
      <c r="L574" s="1" t="str">
        <f>SUBSTITUTE(Personen[[#This Row],[email klein]],"yopmail.com","am-gym.at")</f>
        <v>ira.madox@am-gym.at</v>
      </c>
      <c r="M574" s="1" t="str">
        <f>REPLACE(Personen[[#This Row],[email klein]],LEN(K574)-11,12,"@am-gym.at")</f>
        <v>ira.madox@am-gym.at</v>
      </c>
    </row>
    <row r="575" spans="1:13" x14ac:dyDescent="0.3">
      <c r="A575">
        <v>1573</v>
      </c>
      <c r="B575" s="1" t="s">
        <v>994</v>
      </c>
      <c r="C575" s="1" t="s">
        <v>1414</v>
      </c>
      <c r="D575" s="1" t="s">
        <v>1415</v>
      </c>
      <c r="E575">
        <v>4</v>
      </c>
      <c r="F575" s="2">
        <v>0</v>
      </c>
      <c r="G575">
        <v>1</v>
      </c>
      <c r="H575" t="str">
        <f>IF(Personen[[#This Row],[Geschlecht_orig]]=0,"nb",IF(G575=1,"m","w"))</f>
        <v>m</v>
      </c>
      <c r="I575" t="str">
        <f t="shared" si="8"/>
        <v>unmündig</v>
      </c>
      <c r="J575" t="str">
        <f>VLOOKUP(Personen[[#This Row],[Alter]],Altergruppe!$A$1:$C$7,3,TRUE)</f>
        <v>Kleinkind</v>
      </c>
      <c r="K575" s="1" t="str">
        <f>LOWER(Personen[[#This Row],[email]])</f>
        <v>aili.bivins@yopmail.com</v>
      </c>
      <c r="L575" s="1" t="str">
        <f>SUBSTITUTE(Personen[[#This Row],[email klein]],"yopmail.com","am-gym.at")</f>
        <v>aili.bivins@am-gym.at</v>
      </c>
      <c r="M575" s="1" t="str">
        <f>REPLACE(Personen[[#This Row],[email klein]],LEN(K575)-11,12,"@am-gym.at")</f>
        <v>aili.bivins@am-gym.at</v>
      </c>
    </row>
    <row r="576" spans="1:13" x14ac:dyDescent="0.3">
      <c r="A576">
        <v>1574</v>
      </c>
      <c r="B576" s="1" t="s">
        <v>1416</v>
      </c>
      <c r="C576" s="1" t="s">
        <v>342</v>
      </c>
      <c r="D576" s="1" t="s">
        <v>1417</v>
      </c>
      <c r="E576">
        <v>45</v>
      </c>
      <c r="F576" s="2">
        <v>1150.1300000000001</v>
      </c>
      <c r="G576">
        <v>1</v>
      </c>
      <c r="H576" t="str">
        <f>IF(Personen[[#This Row],[Geschlecht_orig]]=0,"nb",IF(G576=1,"m","w"))</f>
        <v>m</v>
      </c>
      <c r="I576" t="str">
        <f t="shared" si="8"/>
        <v>erwachsen</v>
      </c>
      <c r="J576" t="str">
        <f>VLOOKUP(Personen[[#This Row],[Alter]],Altergruppe!$A$1:$C$7,3,TRUE)</f>
        <v>Erwachsene/r</v>
      </c>
      <c r="K576" s="1" t="str">
        <f>LOWER(Personen[[#This Row],[email]])</f>
        <v>robbi.afton@yopmail.com</v>
      </c>
      <c r="L576" s="1" t="str">
        <f>SUBSTITUTE(Personen[[#This Row],[email klein]],"yopmail.com","am-gym.at")</f>
        <v>robbi.afton@am-gym.at</v>
      </c>
      <c r="M576" s="1" t="str">
        <f>REPLACE(Personen[[#This Row],[email klein]],LEN(K576)-11,12,"@am-gym.at")</f>
        <v>robbi.afton@am-gym.at</v>
      </c>
    </row>
    <row r="577" spans="1:13" x14ac:dyDescent="0.3">
      <c r="A577">
        <v>1575</v>
      </c>
      <c r="B577" s="1" t="s">
        <v>256</v>
      </c>
      <c r="C577" s="1" t="s">
        <v>1316</v>
      </c>
      <c r="D577" s="1" t="s">
        <v>1418</v>
      </c>
      <c r="E577">
        <v>13</v>
      </c>
      <c r="F577" s="2">
        <v>0</v>
      </c>
      <c r="G577">
        <v>0</v>
      </c>
      <c r="H577" t="str">
        <f>IF(Personen[[#This Row],[Geschlecht_orig]]=0,"nb",IF(G577=1,"m","w"))</f>
        <v>nb</v>
      </c>
      <c r="I577" t="str">
        <f t="shared" si="8"/>
        <v>unmündig</v>
      </c>
      <c r="J577" t="str">
        <f>VLOOKUP(Personen[[#This Row],[Alter]],Altergruppe!$A$1:$C$7,3,TRUE)</f>
        <v>Kind</v>
      </c>
      <c r="K577" s="1" t="str">
        <f>LOWER(Personen[[#This Row],[email]])</f>
        <v>dulce.wooster@yopmail.com</v>
      </c>
      <c r="L577" s="1" t="str">
        <f>SUBSTITUTE(Personen[[#This Row],[email klein]],"yopmail.com","am-gym.at")</f>
        <v>dulce.wooster@am-gym.at</v>
      </c>
      <c r="M577" s="1" t="str">
        <f>REPLACE(Personen[[#This Row],[email klein]],LEN(K577)-11,12,"@am-gym.at")</f>
        <v>dulce.wooster@am-gym.at</v>
      </c>
    </row>
    <row r="578" spans="1:13" x14ac:dyDescent="0.3">
      <c r="A578">
        <v>1576</v>
      </c>
      <c r="B578" s="1" t="s">
        <v>444</v>
      </c>
      <c r="C578" s="1" t="s">
        <v>1419</v>
      </c>
      <c r="D578" s="1" t="s">
        <v>1420</v>
      </c>
      <c r="E578">
        <v>18</v>
      </c>
      <c r="F578" s="2">
        <v>6447.95</v>
      </c>
      <c r="G578">
        <v>0</v>
      </c>
      <c r="H578" t="str">
        <f>IF(Personen[[#This Row],[Geschlecht_orig]]=0,"nb",IF(G578=1,"m","w"))</f>
        <v>nb</v>
      </c>
      <c r="I578" t="str">
        <f t="shared" ref="I578:I641" si="9">IF(E578&lt;14,"unmündig",IF(E578&lt;18,"minderjährig","erwachsen"))</f>
        <v>erwachsen</v>
      </c>
      <c r="J578" t="str">
        <f>VLOOKUP(Personen[[#This Row],[Alter]],Altergruppe!$A$1:$C$7,3,TRUE)</f>
        <v>Erwachsene/r</v>
      </c>
      <c r="K578" s="1" t="str">
        <f>LOWER(Personen[[#This Row],[email]])</f>
        <v>alameda.ricki@yopmail.com</v>
      </c>
      <c r="L578" s="1" t="str">
        <f>SUBSTITUTE(Personen[[#This Row],[email klein]],"yopmail.com","am-gym.at")</f>
        <v>alameda.ricki@am-gym.at</v>
      </c>
      <c r="M578" s="1" t="str">
        <f>REPLACE(Personen[[#This Row],[email klein]],LEN(K578)-11,12,"@am-gym.at")</f>
        <v>alameda.ricki@am-gym.at</v>
      </c>
    </row>
    <row r="579" spans="1:13" x14ac:dyDescent="0.3">
      <c r="A579">
        <v>1577</v>
      </c>
      <c r="B579" s="1" t="s">
        <v>1421</v>
      </c>
      <c r="C579" s="1" t="s">
        <v>1422</v>
      </c>
      <c r="D579" s="1" t="s">
        <v>1423</v>
      </c>
      <c r="E579">
        <v>38</v>
      </c>
      <c r="F579" s="2">
        <v>2369.37</v>
      </c>
      <c r="G579">
        <v>0</v>
      </c>
      <c r="H579" t="str">
        <f>IF(Personen[[#This Row],[Geschlecht_orig]]=0,"nb",IF(G579=1,"m","w"))</f>
        <v>nb</v>
      </c>
      <c r="I579" t="str">
        <f t="shared" si="9"/>
        <v>erwachsen</v>
      </c>
      <c r="J579" t="str">
        <f>VLOOKUP(Personen[[#This Row],[Alter]],Altergruppe!$A$1:$C$7,3,TRUE)</f>
        <v>Erwachsene/r</v>
      </c>
      <c r="K579" s="1" t="str">
        <f>LOWER(Personen[[#This Row],[email]])</f>
        <v>amalie.klotz@yopmail.com</v>
      </c>
      <c r="L579" s="1" t="str">
        <f>SUBSTITUTE(Personen[[#This Row],[email klein]],"yopmail.com","am-gym.at")</f>
        <v>amalie.klotz@am-gym.at</v>
      </c>
      <c r="M579" s="1" t="str">
        <f>REPLACE(Personen[[#This Row],[email klein]],LEN(K579)-11,12,"@am-gym.at")</f>
        <v>amalie.klotz@am-gym.at</v>
      </c>
    </row>
    <row r="580" spans="1:13" x14ac:dyDescent="0.3">
      <c r="A580">
        <v>1578</v>
      </c>
      <c r="B580" s="1" t="s">
        <v>607</v>
      </c>
      <c r="C580" s="1" t="s">
        <v>1424</v>
      </c>
      <c r="D580" s="1" t="s">
        <v>1425</v>
      </c>
      <c r="E580">
        <v>51</v>
      </c>
      <c r="F580" s="2">
        <v>486.54</v>
      </c>
      <c r="G580">
        <v>1</v>
      </c>
      <c r="H580" t="str">
        <f>IF(Personen[[#This Row],[Geschlecht_orig]]=0,"nb",IF(G580=1,"m","w"))</f>
        <v>m</v>
      </c>
      <c r="I580" t="str">
        <f t="shared" si="9"/>
        <v>erwachsen</v>
      </c>
      <c r="J580" t="str">
        <f>VLOOKUP(Personen[[#This Row],[Alter]],Altergruppe!$A$1:$C$7,3,TRUE)</f>
        <v>Erwachsene/r</v>
      </c>
      <c r="K580" s="1" t="str">
        <f>LOWER(Personen[[#This Row],[email]])</f>
        <v>gerianna.imelida@yopmail.com</v>
      </c>
      <c r="L580" s="1" t="str">
        <f>SUBSTITUTE(Personen[[#This Row],[email klein]],"yopmail.com","am-gym.at")</f>
        <v>gerianna.imelida@am-gym.at</v>
      </c>
      <c r="M580" s="1" t="str">
        <f>REPLACE(Personen[[#This Row],[email klein]],LEN(K580)-11,12,"@am-gym.at")</f>
        <v>gerianna.imelida@am-gym.at</v>
      </c>
    </row>
    <row r="581" spans="1:13" x14ac:dyDescent="0.3">
      <c r="A581">
        <v>1579</v>
      </c>
      <c r="B581" s="1" t="s">
        <v>1426</v>
      </c>
      <c r="C581" s="1" t="s">
        <v>1427</v>
      </c>
      <c r="D581" s="1" t="s">
        <v>1428</v>
      </c>
      <c r="E581">
        <v>3</v>
      </c>
      <c r="F581" s="2">
        <v>0</v>
      </c>
      <c r="G581">
        <v>1</v>
      </c>
      <c r="H581" t="str">
        <f>IF(Personen[[#This Row],[Geschlecht_orig]]=0,"nb",IF(G581=1,"m","w"))</f>
        <v>m</v>
      </c>
      <c r="I581" t="str">
        <f t="shared" si="9"/>
        <v>unmündig</v>
      </c>
      <c r="J581" t="str">
        <f>VLOOKUP(Personen[[#This Row],[Alter]],Altergruppe!$A$1:$C$7,3,TRUE)</f>
        <v>Baby</v>
      </c>
      <c r="K581" s="1" t="str">
        <f>LOWER(Personen[[#This Row],[email]])</f>
        <v>di.rudolph@yopmail.com</v>
      </c>
      <c r="L581" s="1" t="str">
        <f>SUBSTITUTE(Personen[[#This Row],[email klein]],"yopmail.com","am-gym.at")</f>
        <v>di.rudolph@am-gym.at</v>
      </c>
      <c r="M581" s="1" t="str">
        <f>REPLACE(Personen[[#This Row],[email klein]],LEN(K581)-11,12,"@am-gym.at")</f>
        <v>di.rudolph@am-gym.at</v>
      </c>
    </row>
    <row r="582" spans="1:13" x14ac:dyDescent="0.3">
      <c r="A582">
        <v>1580</v>
      </c>
      <c r="B582" s="1" t="s">
        <v>1429</v>
      </c>
      <c r="C582" s="1" t="s">
        <v>553</v>
      </c>
      <c r="D582" s="1" t="s">
        <v>1430</v>
      </c>
      <c r="E582">
        <v>6</v>
      </c>
      <c r="F582" s="2">
        <v>0</v>
      </c>
      <c r="G582">
        <v>0</v>
      </c>
      <c r="H582" t="str">
        <f>IF(Personen[[#This Row],[Geschlecht_orig]]=0,"nb",IF(G582=1,"m","w"))</f>
        <v>nb</v>
      </c>
      <c r="I582" t="str">
        <f t="shared" si="9"/>
        <v>unmündig</v>
      </c>
      <c r="J582" t="str">
        <f>VLOOKUP(Personen[[#This Row],[Alter]],Altergruppe!$A$1:$C$7,3,TRUE)</f>
        <v>Kleinkind</v>
      </c>
      <c r="K582" s="1" t="str">
        <f>LOWER(Personen[[#This Row],[email]])</f>
        <v>deedee.alexandr@yopmail.com</v>
      </c>
      <c r="L582" s="1" t="str">
        <f>SUBSTITUTE(Personen[[#This Row],[email klein]],"yopmail.com","am-gym.at")</f>
        <v>deedee.alexandr@am-gym.at</v>
      </c>
      <c r="M582" s="1" t="str">
        <f>REPLACE(Personen[[#This Row],[email klein]],LEN(K582)-11,12,"@am-gym.at")</f>
        <v>deedee.alexandr@am-gym.at</v>
      </c>
    </row>
    <row r="583" spans="1:13" x14ac:dyDescent="0.3">
      <c r="A583">
        <v>1581</v>
      </c>
      <c r="B583" s="1" t="s">
        <v>305</v>
      </c>
      <c r="C583" s="1" t="s">
        <v>1431</v>
      </c>
      <c r="D583" s="1" t="s">
        <v>1432</v>
      </c>
      <c r="E583">
        <v>48</v>
      </c>
      <c r="F583" s="2">
        <v>239.86</v>
      </c>
      <c r="G583">
        <v>1</v>
      </c>
      <c r="H583" t="str">
        <f>IF(Personen[[#This Row],[Geschlecht_orig]]=0,"nb",IF(G583=1,"m","w"))</f>
        <v>m</v>
      </c>
      <c r="I583" t="str">
        <f t="shared" si="9"/>
        <v>erwachsen</v>
      </c>
      <c r="J583" t="str">
        <f>VLOOKUP(Personen[[#This Row],[Alter]],Altergruppe!$A$1:$C$7,3,TRUE)</f>
        <v>Erwachsene/r</v>
      </c>
      <c r="K583" s="1" t="str">
        <f>LOWER(Personen[[#This Row],[email]])</f>
        <v>carlie.tamsky@yopmail.com</v>
      </c>
      <c r="L583" s="1" t="str">
        <f>SUBSTITUTE(Personen[[#This Row],[email klein]],"yopmail.com","am-gym.at")</f>
        <v>carlie.tamsky@am-gym.at</v>
      </c>
      <c r="M583" s="1" t="str">
        <f>REPLACE(Personen[[#This Row],[email klein]],LEN(K583)-11,12,"@am-gym.at")</f>
        <v>carlie.tamsky@am-gym.at</v>
      </c>
    </row>
    <row r="584" spans="1:13" x14ac:dyDescent="0.3">
      <c r="A584">
        <v>1582</v>
      </c>
      <c r="B584" s="1" t="s">
        <v>322</v>
      </c>
      <c r="C584" s="1" t="s">
        <v>1433</v>
      </c>
      <c r="D584" s="1" t="s">
        <v>1434</v>
      </c>
      <c r="E584">
        <v>92</v>
      </c>
      <c r="F584" s="2">
        <v>4010.29</v>
      </c>
      <c r="G584">
        <v>0</v>
      </c>
      <c r="H584" t="str">
        <f>IF(Personen[[#This Row],[Geschlecht_orig]]=0,"nb",IF(G584=1,"m","w"))</f>
        <v>nb</v>
      </c>
      <c r="I584" t="str">
        <f t="shared" si="9"/>
        <v>erwachsen</v>
      </c>
      <c r="J584" t="str">
        <f>VLOOKUP(Personen[[#This Row],[Alter]],Altergruppe!$A$1:$C$7,3,TRUE)</f>
        <v>Pensionist/in</v>
      </c>
      <c r="K584" s="1" t="str">
        <f>LOWER(Personen[[#This Row],[email]])</f>
        <v>dode.isacco@yopmail.com</v>
      </c>
      <c r="L584" s="1" t="str">
        <f>SUBSTITUTE(Personen[[#This Row],[email klein]],"yopmail.com","am-gym.at")</f>
        <v>dode.isacco@am-gym.at</v>
      </c>
      <c r="M584" s="1" t="str">
        <f>REPLACE(Personen[[#This Row],[email klein]],LEN(K584)-11,12,"@am-gym.at")</f>
        <v>dode.isacco@am-gym.at</v>
      </c>
    </row>
    <row r="585" spans="1:13" x14ac:dyDescent="0.3">
      <c r="A585">
        <v>1583</v>
      </c>
      <c r="B585" s="1" t="s">
        <v>1435</v>
      </c>
      <c r="C585" s="1" t="s">
        <v>795</v>
      </c>
      <c r="D585" s="1" t="s">
        <v>1436</v>
      </c>
      <c r="E585">
        <v>44</v>
      </c>
      <c r="F585" s="2">
        <v>3763.54</v>
      </c>
      <c r="G585">
        <v>2</v>
      </c>
      <c r="H585" t="str">
        <f>IF(Personen[[#This Row],[Geschlecht_orig]]=0,"nb",IF(G585=1,"m","w"))</f>
        <v>w</v>
      </c>
      <c r="I585" t="str">
        <f t="shared" si="9"/>
        <v>erwachsen</v>
      </c>
      <c r="J585" t="str">
        <f>VLOOKUP(Personen[[#This Row],[Alter]],Altergruppe!$A$1:$C$7,3,TRUE)</f>
        <v>Erwachsene/r</v>
      </c>
      <c r="K585" s="1" t="str">
        <f>LOWER(Personen[[#This Row],[email]])</f>
        <v>nollie.earlie@yopmail.com</v>
      </c>
      <c r="L585" s="1" t="str">
        <f>SUBSTITUTE(Personen[[#This Row],[email klein]],"yopmail.com","am-gym.at")</f>
        <v>nollie.earlie@am-gym.at</v>
      </c>
      <c r="M585" s="1" t="str">
        <f>REPLACE(Personen[[#This Row],[email klein]],LEN(K585)-11,12,"@am-gym.at")</f>
        <v>nollie.earlie@am-gym.at</v>
      </c>
    </row>
    <row r="586" spans="1:13" x14ac:dyDescent="0.3">
      <c r="A586">
        <v>1584</v>
      </c>
      <c r="B586" s="1" t="s">
        <v>269</v>
      </c>
      <c r="C586" s="1" t="s">
        <v>574</v>
      </c>
      <c r="D586" s="1" t="s">
        <v>1437</v>
      </c>
      <c r="E586">
        <v>80</v>
      </c>
      <c r="F586" s="2">
        <v>1741.52</v>
      </c>
      <c r="G586">
        <v>0</v>
      </c>
      <c r="H586" t="str">
        <f>IF(Personen[[#This Row],[Geschlecht_orig]]=0,"nb",IF(G586=1,"m","w"))</f>
        <v>nb</v>
      </c>
      <c r="I586" t="str">
        <f t="shared" si="9"/>
        <v>erwachsen</v>
      </c>
      <c r="J586" t="str">
        <f>VLOOKUP(Personen[[#This Row],[Alter]],Altergruppe!$A$1:$C$7,3,TRUE)</f>
        <v>Pensionist/in</v>
      </c>
      <c r="K586" s="1" t="str">
        <f>LOWER(Personen[[#This Row],[email]])</f>
        <v>benita.pyle@yopmail.com</v>
      </c>
      <c r="L586" s="1" t="str">
        <f>SUBSTITUTE(Personen[[#This Row],[email klein]],"yopmail.com","am-gym.at")</f>
        <v>benita.pyle@am-gym.at</v>
      </c>
      <c r="M586" s="1" t="str">
        <f>REPLACE(Personen[[#This Row],[email klein]],LEN(K586)-11,12,"@am-gym.at")</f>
        <v>benita.pyle@am-gym.at</v>
      </c>
    </row>
    <row r="587" spans="1:13" x14ac:dyDescent="0.3">
      <c r="A587">
        <v>1585</v>
      </c>
      <c r="B587" s="1" t="s">
        <v>1438</v>
      </c>
      <c r="C587" s="1" t="s">
        <v>593</v>
      </c>
      <c r="D587" s="1" t="s">
        <v>1439</v>
      </c>
      <c r="E587">
        <v>22</v>
      </c>
      <c r="F587" s="2">
        <v>6422.81</v>
      </c>
      <c r="G587">
        <v>2</v>
      </c>
      <c r="H587" t="str">
        <f>IF(Personen[[#This Row],[Geschlecht_orig]]=0,"nb",IF(G587=1,"m","w"))</f>
        <v>w</v>
      </c>
      <c r="I587" t="str">
        <f t="shared" si="9"/>
        <v>erwachsen</v>
      </c>
      <c r="J587" t="str">
        <f>VLOOKUP(Personen[[#This Row],[Alter]],Altergruppe!$A$1:$C$7,3,TRUE)</f>
        <v>Erwachsene/r</v>
      </c>
      <c r="K587" s="1" t="str">
        <f>LOWER(Personen[[#This Row],[email]])</f>
        <v>rozele.socha@yopmail.com</v>
      </c>
      <c r="L587" s="1" t="str">
        <f>SUBSTITUTE(Personen[[#This Row],[email klein]],"yopmail.com","am-gym.at")</f>
        <v>rozele.socha@am-gym.at</v>
      </c>
      <c r="M587" s="1" t="str">
        <f>REPLACE(Personen[[#This Row],[email klein]],LEN(K587)-11,12,"@am-gym.at")</f>
        <v>rozele.socha@am-gym.at</v>
      </c>
    </row>
    <row r="588" spans="1:13" x14ac:dyDescent="0.3">
      <c r="A588">
        <v>1586</v>
      </c>
      <c r="B588" s="1" t="s">
        <v>452</v>
      </c>
      <c r="C588" s="1" t="s">
        <v>605</v>
      </c>
      <c r="D588" s="1" t="s">
        <v>1440</v>
      </c>
      <c r="E588">
        <v>21</v>
      </c>
      <c r="F588" s="2">
        <v>7270.55</v>
      </c>
      <c r="G588">
        <v>1</v>
      </c>
      <c r="H588" t="str">
        <f>IF(Personen[[#This Row],[Geschlecht_orig]]=0,"nb",IF(G588=1,"m","w"))</f>
        <v>m</v>
      </c>
      <c r="I588" t="str">
        <f t="shared" si="9"/>
        <v>erwachsen</v>
      </c>
      <c r="J588" t="str">
        <f>VLOOKUP(Personen[[#This Row],[Alter]],Altergruppe!$A$1:$C$7,3,TRUE)</f>
        <v>Erwachsene/r</v>
      </c>
      <c r="K588" s="1" t="str">
        <f>LOWER(Personen[[#This Row],[email]])</f>
        <v>alexine.marisa@yopmail.com</v>
      </c>
      <c r="L588" s="1" t="str">
        <f>SUBSTITUTE(Personen[[#This Row],[email klein]],"yopmail.com","am-gym.at")</f>
        <v>alexine.marisa@am-gym.at</v>
      </c>
      <c r="M588" s="1" t="str">
        <f>REPLACE(Personen[[#This Row],[email klein]],LEN(K588)-11,12,"@am-gym.at")</f>
        <v>alexine.marisa@am-gym.at</v>
      </c>
    </row>
    <row r="589" spans="1:13" x14ac:dyDescent="0.3">
      <c r="A589">
        <v>1587</v>
      </c>
      <c r="B589" s="1" t="s">
        <v>527</v>
      </c>
      <c r="C589" s="1" t="s">
        <v>56</v>
      </c>
      <c r="D589" s="1" t="s">
        <v>1441</v>
      </c>
      <c r="E589">
        <v>76</v>
      </c>
      <c r="F589" s="2">
        <v>1481.87</v>
      </c>
      <c r="G589">
        <v>1</v>
      </c>
      <c r="H589" t="str">
        <f>IF(Personen[[#This Row],[Geschlecht_orig]]=0,"nb",IF(G589=1,"m","w"))</f>
        <v>m</v>
      </c>
      <c r="I589" t="str">
        <f t="shared" si="9"/>
        <v>erwachsen</v>
      </c>
      <c r="J589" t="str">
        <f>VLOOKUP(Personen[[#This Row],[Alter]],Altergruppe!$A$1:$C$7,3,TRUE)</f>
        <v>Pensionist/in</v>
      </c>
      <c r="K589" s="1" t="str">
        <f>LOWER(Personen[[#This Row],[email]])</f>
        <v>ernesta.milde@yopmail.com</v>
      </c>
      <c r="L589" s="1" t="str">
        <f>SUBSTITUTE(Personen[[#This Row],[email klein]],"yopmail.com","am-gym.at")</f>
        <v>ernesta.milde@am-gym.at</v>
      </c>
      <c r="M589" s="1" t="str">
        <f>REPLACE(Personen[[#This Row],[email klein]],LEN(K589)-11,12,"@am-gym.at")</f>
        <v>ernesta.milde@am-gym.at</v>
      </c>
    </row>
    <row r="590" spans="1:13" x14ac:dyDescent="0.3">
      <c r="A590">
        <v>1588</v>
      </c>
      <c r="B590" s="1" t="s">
        <v>584</v>
      </c>
      <c r="C590" s="1" t="s">
        <v>1442</v>
      </c>
      <c r="D590" s="1" t="s">
        <v>1443</v>
      </c>
      <c r="E590">
        <v>57</v>
      </c>
      <c r="F590" s="2">
        <v>4334.41</v>
      </c>
      <c r="G590">
        <v>2</v>
      </c>
      <c r="H590" t="str">
        <f>IF(Personen[[#This Row],[Geschlecht_orig]]=0,"nb",IF(G590=1,"m","w"))</f>
        <v>w</v>
      </c>
      <c r="I590" t="str">
        <f t="shared" si="9"/>
        <v>erwachsen</v>
      </c>
      <c r="J590" t="str">
        <f>VLOOKUP(Personen[[#This Row],[Alter]],Altergruppe!$A$1:$C$7,3,TRUE)</f>
        <v>Erwachsene/r</v>
      </c>
      <c r="K590" s="1" t="str">
        <f>LOWER(Personen[[#This Row],[email]])</f>
        <v>evaleen.magnolia@yopmail.com</v>
      </c>
      <c r="L590" s="1" t="str">
        <f>SUBSTITUTE(Personen[[#This Row],[email klein]],"yopmail.com","am-gym.at")</f>
        <v>evaleen.magnolia@am-gym.at</v>
      </c>
      <c r="M590" s="1" t="str">
        <f>REPLACE(Personen[[#This Row],[email klein]],LEN(K590)-11,12,"@am-gym.at")</f>
        <v>evaleen.magnolia@am-gym.at</v>
      </c>
    </row>
    <row r="591" spans="1:13" x14ac:dyDescent="0.3">
      <c r="A591">
        <v>1589</v>
      </c>
      <c r="B591" s="1" t="s">
        <v>1036</v>
      </c>
      <c r="C591" s="1" t="s">
        <v>962</v>
      </c>
      <c r="D591" s="1" t="s">
        <v>1444</v>
      </c>
      <c r="E591">
        <v>89</v>
      </c>
      <c r="F591" s="2">
        <v>7925.87</v>
      </c>
      <c r="G591">
        <v>1</v>
      </c>
      <c r="H591" t="str">
        <f>IF(Personen[[#This Row],[Geschlecht_orig]]=0,"nb",IF(G591=1,"m","w"))</f>
        <v>m</v>
      </c>
      <c r="I591" t="str">
        <f t="shared" si="9"/>
        <v>erwachsen</v>
      </c>
      <c r="J591" t="str">
        <f>VLOOKUP(Personen[[#This Row],[Alter]],Altergruppe!$A$1:$C$7,3,TRUE)</f>
        <v>Pensionist/in</v>
      </c>
      <c r="K591" s="1" t="str">
        <f>LOWER(Personen[[#This Row],[email]])</f>
        <v>debee.gunn@yopmail.com</v>
      </c>
      <c r="L591" s="1" t="str">
        <f>SUBSTITUTE(Personen[[#This Row],[email klein]],"yopmail.com","am-gym.at")</f>
        <v>debee.gunn@am-gym.at</v>
      </c>
      <c r="M591" s="1" t="str">
        <f>REPLACE(Personen[[#This Row],[email klein]],LEN(K591)-11,12,"@am-gym.at")</f>
        <v>debee.gunn@am-gym.at</v>
      </c>
    </row>
    <row r="592" spans="1:13" x14ac:dyDescent="0.3">
      <c r="A592">
        <v>1590</v>
      </c>
      <c r="B592" s="1" t="s">
        <v>1445</v>
      </c>
      <c r="C592" s="1" t="s">
        <v>1446</v>
      </c>
      <c r="D592" s="1" t="s">
        <v>1447</v>
      </c>
      <c r="E592">
        <v>51</v>
      </c>
      <c r="F592" s="2">
        <v>477.58</v>
      </c>
      <c r="G592">
        <v>0</v>
      </c>
      <c r="H592" t="str">
        <f>IF(Personen[[#This Row],[Geschlecht_orig]]=0,"nb",IF(G592=1,"m","w"))</f>
        <v>nb</v>
      </c>
      <c r="I592" t="str">
        <f t="shared" si="9"/>
        <v>erwachsen</v>
      </c>
      <c r="J592" t="str">
        <f>VLOOKUP(Personen[[#This Row],[Alter]],Altergruppe!$A$1:$C$7,3,TRUE)</f>
        <v>Erwachsene/r</v>
      </c>
      <c r="K592" s="1" t="str">
        <f>LOWER(Personen[[#This Row],[email]])</f>
        <v>ursulina.urias@yopmail.com</v>
      </c>
      <c r="L592" s="1" t="str">
        <f>SUBSTITUTE(Personen[[#This Row],[email klein]],"yopmail.com","am-gym.at")</f>
        <v>ursulina.urias@am-gym.at</v>
      </c>
      <c r="M592" s="1" t="str">
        <f>REPLACE(Personen[[#This Row],[email klein]],LEN(K592)-11,12,"@am-gym.at")</f>
        <v>ursulina.urias@am-gym.at</v>
      </c>
    </row>
    <row r="593" spans="1:13" x14ac:dyDescent="0.3">
      <c r="A593">
        <v>1591</v>
      </c>
      <c r="B593" s="1" t="s">
        <v>1448</v>
      </c>
      <c r="C593" s="1" t="s">
        <v>1449</v>
      </c>
      <c r="D593" s="1" t="s">
        <v>1450</v>
      </c>
      <c r="E593">
        <v>80</v>
      </c>
      <c r="F593" s="2">
        <v>1645.65</v>
      </c>
      <c r="G593">
        <v>0</v>
      </c>
      <c r="H593" t="str">
        <f>IF(Personen[[#This Row],[Geschlecht_orig]]=0,"nb",IF(G593=1,"m","w"))</f>
        <v>nb</v>
      </c>
      <c r="I593" t="str">
        <f t="shared" si="9"/>
        <v>erwachsen</v>
      </c>
      <c r="J593" t="str">
        <f>VLOOKUP(Personen[[#This Row],[Alter]],Altergruppe!$A$1:$C$7,3,TRUE)</f>
        <v>Pensionist/in</v>
      </c>
      <c r="K593" s="1" t="str">
        <f>LOWER(Personen[[#This Row],[email]])</f>
        <v>corry.ricarda@yopmail.com</v>
      </c>
      <c r="L593" s="1" t="str">
        <f>SUBSTITUTE(Personen[[#This Row],[email klein]],"yopmail.com","am-gym.at")</f>
        <v>corry.ricarda@am-gym.at</v>
      </c>
      <c r="M593" s="1" t="str">
        <f>REPLACE(Personen[[#This Row],[email klein]],LEN(K593)-11,12,"@am-gym.at")</f>
        <v>corry.ricarda@am-gym.at</v>
      </c>
    </row>
    <row r="594" spans="1:13" x14ac:dyDescent="0.3">
      <c r="A594">
        <v>1592</v>
      </c>
      <c r="B594" s="1" t="s">
        <v>330</v>
      </c>
      <c r="C594" s="1" t="s">
        <v>1451</v>
      </c>
      <c r="D594" s="1" t="s">
        <v>1452</v>
      </c>
      <c r="E594">
        <v>72</v>
      </c>
      <c r="F594" s="2">
        <v>2791.48</v>
      </c>
      <c r="G594">
        <v>2</v>
      </c>
      <c r="H594" t="str">
        <f>IF(Personen[[#This Row],[Geschlecht_orig]]=0,"nb",IF(G594=1,"m","w"))</f>
        <v>w</v>
      </c>
      <c r="I594" t="str">
        <f t="shared" si="9"/>
        <v>erwachsen</v>
      </c>
      <c r="J594" t="str">
        <f>VLOOKUP(Personen[[#This Row],[Alter]],Altergruppe!$A$1:$C$7,3,TRUE)</f>
        <v>Pensionist/in</v>
      </c>
      <c r="K594" s="1" t="str">
        <f>LOWER(Personen[[#This Row],[email]])</f>
        <v>chandra.goddard@yopmail.com</v>
      </c>
      <c r="L594" s="1" t="str">
        <f>SUBSTITUTE(Personen[[#This Row],[email klein]],"yopmail.com","am-gym.at")</f>
        <v>chandra.goddard@am-gym.at</v>
      </c>
      <c r="M594" s="1" t="str">
        <f>REPLACE(Personen[[#This Row],[email klein]],LEN(K594)-11,12,"@am-gym.at")</f>
        <v>chandra.goddard@am-gym.at</v>
      </c>
    </row>
    <row r="595" spans="1:13" x14ac:dyDescent="0.3">
      <c r="A595">
        <v>1593</v>
      </c>
      <c r="B595" s="1" t="s">
        <v>1453</v>
      </c>
      <c r="C595" s="1" t="s">
        <v>1454</v>
      </c>
      <c r="D595" s="1" t="s">
        <v>1455</v>
      </c>
      <c r="E595">
        <v>54</v>
      </c>
      <c r="F595" s="2">
        <v>1948.86</v>
      </c>
      <c r="G595">
        <v>0</v>
      </c>
      <c r="H595" t="str">
        <f>IF(Personen[[#This Row],[Geschlecht_orig]]=0,"nb",IF(G595=1,"m","w"))</f>
        <v>nb</v>
      </c>
      <c r="I595" t="str">
        <f t="shared" si="9"/>
        <v>erwachsen</v>
      </c>
      <c r="J595" t="str">
        <f>VLOOKUP(Personen[[#This Row],[Alter]],Altergruppe!$A$1:$C$7,3,TRUE)</f>
        <v>Erwachsene/r</v>
      </c>
      <c r="K595" s="1" t="str">
        <f>LOWER(Personen[[#This Row],[email]])</f>
        <v>trixi.monaco@yopmail.com</v>
      </c>
      <c r="L595" s="1" t="str">
        <f>SUBSTITUTE(Personen[[#This Row],[email klein]],"yopmail.com","am-gym.at")</f>
        <v>trixi.monaco@am-gym.at</v>
      </c>
      <c r="M595" s="1" t="str">
        <f>REPLACE(Personen[[#This Row],[email klein]],LEN(K595)-11,12,"@am-gym.at")</f>
        <v>trixi.monaco@am-gym.at</v>
      </c>
    </row>
    <row r="596" spans="1:13" x14ac:dyDescent="0.3">
      <c r="A596">
        <v>1594</v>
      </c>
      <c r="B596" s="1" t="s">
        <v>1456</v>
      </c>
      <c r="C596" s="1" t="s">
        <v>306</v>
      </c>
      <c r="D596" s="1" t="s">
        <v>1457</v>
      </c>
      <c r="E596">
        <v>35</v>
      </c>
      <c r="F596" s="2">
        <v>5562.05</v>
      </c>
      <c r="G596">
        <v>0</v>
      </c>
      <c r="H596" t="str">
        <f>IF(Personen[[#This Row],[Geschlecht_orig]]=0,"nb",IF(G596=1,"m","w"))</f>
        <v>nb</v>
      </c>
      <c r="I596" t="str">
        <f t="shared" si="9"/>
        <v>erwachsen</v>
      </c>
      <c r="J596" t="str">
        <f>VLOOKUP(Personen[[#This Row],[Alter]],Altergruppe!$A$1:$C$7,3,TRUE)</f>
        <v>Erwachsene/r</v>
      </c>
      <c r="K596" s="1" t="str">
        <f>LOWER(Personen[[#This Row],[email]])</f>
        <v>tressa.ries@yopmail.com</v>
      </c>
      <c r="L596" s="1" t="str">
        <f>SUBSTITUTE(Personen[[#This Row],[email klein]],"yopmail.com","am-gym.at")</f>
        <v>tressa.ries@am-gym.at</v>
      </c>
      <c r="M596" s="1" t="str">
        <f>REPLACE(Personen[[#This Row],[email klein]],LEN(K596)-11,12,"@am-gym.at")</f>
        <v>tressa.ries@am-gym.at</v>
      </c>
    </row>
    <row r="597" spans="1:13" x14ac:dyDescent="0.3">
      <c r="A597">
        <v>1595</v>
      </c>
      <c r="B597" s="1" t="s">
        <v>1233</v>
      </c>
      <c r="C597" s="1" t="s">
        <v>1458</v>
      </c>
      <c r="D597" s="1" t="s">
        <v>1459</v>
      </c>
      <c r="E597">
        <v>19</v>
      </c>
      <c r="F597" s="2">
        <v>9175.61</v>
      </c>
      <c r="G597">
        <v>1</v>
      </c>
      <c r="H597" t="str">
        <f>IF(Personen[[#This Row],[Geschlecht_orig]]=0,"nb",IF(G597=1,"m","w"))</f>
        <v>m</v>
      </c>
      <c r="I597" t="str">
        <f t="shared" si="9"/>
        <v>erwachsen</v>
      </c>
      <c r="J597" t="str">
        <f>VLOOKUP(Personen[[#This Row],[Alter]],Altergruppe!$A$1:$C$7,3,TRUE)</f>
        <v>Erwachsene/r</v>
      </c>
      <c r="K597" s="1" t="str">
        <f>LOWER(Personen[[#This Row],[email]])</f>
        <v>lacie.shaver@yopmail.com</v>
      </c>
      <c r="L597" s="1" t="str">
        <f>SUBSTITUTE(Personen[[#This Row],[email klein]],"yopmail.com","am-gym.at")</f>
        <v>lacie.shaver@am-gym.at</v>
      </c>
      <c r="M597" s="1" t="str">
        <f>REPLACE(Personen[[#This Row],[email klein]],LEN(K597)-11,12,"@am-gym.at")</f>
        <v>lacie.shaver@am-gym.at</v>
      </c>
    </row>
    <row r="598" spans="1:13" x14ac:dyDescent="0.3">
      <c r="A598">
        <v>1596</v>
      </c>
      <c r="B598" s="1" t="s">
        <v>967</v>
      </c>
      <c r="C598" s="1" t="s">
        <v>1460</v>
      </c>
      <c r="D598" s="1" t="s">
        <v>1461</v>
      </c>
      <c r="E598">
        <v>3</v>
      </c>
      <c r="F598" s="2">
        <v>0</v>
      </c>
      <c r="G598">
        <v>2</v>
      </c>
      <c r="H598" t="str">
        <f>IF(Personen[[#This Row],[Geschlecht_orig]]=0,"nb",IF(G598=1,"m","w"))</f>
        <v>w</v>
      </c>
      <c r="I598" t="str">
        <f t="shared" si="9"/>
        <v>unmündig</v>
      </c>
      <c r="J598" t="str">
        <f>VLOOKUP(Personen[[#This Row],[Alter]],Altergruppe!$A$1:$C$7,3,TRUE)</f>
        <v>Baby</v>
      </c>
      <c r="K598" s="1" t="str">
        <f>LOWER(Personen[[#This Row],[email]])</f>
        <v>caritta.garek@yopmail.com</v>
      </c>
      <c r="L598" s="1" t="str">
        <f>SUBSTITUTE(Personen[[#This Row],[email klein]],"yopmail.com","am-gym.at")</f>
        <v>caritta.garek@am-gym.at</v>
      </c>
      <c r="M598" s="1" t="str">
        <f>REPLACE(Personen[[#This Row],[email klein]],LEN(K598)-11,12,"@am-gym.at")</f>
        <v>caritta.garek@am-gym.at</v>
      </c>
    </row>
    <row r="599" spans="1:13" x14ac:dyDescent="0.3">
      <c r="A599">
        <v>1597</v>
      </c>
      <c r="B599" s="1" t="s">
        <v>925</v>
      </c>
      <c r="C599" s="1" t="s">
        <v>986</v>
      </c>
      <c r="D599" s="1" t="s">
        <v>1462</v>
      </c>
      <c r="E599">
        <v>90</v>
      </c>
      <c r="F599" s="2">
        <v>6341.88</v>
      </c>
      <c r="G599">
        <v>1</v>
      </c>
      <c r="H599" t="str">
        <f>IF(Personen[[#This Row],[Geschlecht_orig]]=0,"nb",IF(G599=1,"m","w"))</f>
        <v>m</v>
      </c>
      <c r="I599" t="str">
        <f t="shared" si="9"/>
        <v>erwachsen</v>
      </c>
      <c r="J599" t="str">
        <f>VLOOKUP(Personen[[#This Row],[Alter]],Altergruppe!$A$1:$C$7,3,TRUE)</f>
        <v>Pensionist/in</v>
      </c>
      <c r="K599" s="1" t="str">
        <f>LOWER(Personen[[#This Row],[email]])</f>
        <v>raf.wildermuth@yopmail.com</v>
      </c>
      <c r="L599" s="1" t="str">
        <f>SUBSTITUTE(Personen[[#This Row],[email klein]],"yopmail.com","am-gym.at")</f>
        <v>raf.wildermuth@am-gym.at</v>
      </c>
      <c r="M599" s="1" t="str">
        <f>REPLACE(Personen[[#This Row],[email klein]],LEN(K599)-11,12,"@am-gym.at")</f>
        <v>raf.wildermuth@am-gym.at</v>
      </c>
    </row>
    <row r="600" spans="1:13" x14ac:dyDescent="0.3">
      <c r="A600">
        <v>1598</v>
      </c>
      <c r="B600" s="1" t="s">
        <v>1406</v>
      </c>
      <c r="C600" s="1" t="s">
        <v>1463</v>
      </c>
      <c r="D600" s="1" t="s">
        <v>1464</v>
      </c>
      <c r="E600">
        <v>76</v>
      </c>
      <c r="F600" s="2">
        <v>70.03</v>
      </c>
      <c r="G600">
        <v>1</v>
      </c>
      <c r="H600" t="str">
        <f>IF(Personen[[#This Row],[Geschlecht_orig]]=0,"nb",IF(G600=1,"m","w"))</f>
        <v>m</v>
      </c>
      <c r="I600" t="str">
        <f t="shared" si="9"/>
        <v>erwachsen</v>
      </c>
      <c r="J600" t="str">
        <f>VLOOKUP(Personen[[#This Row],[Alter]],Altergruppe!$A$1:$C$7,3,TRUE)</f>
        <v>Pensionist/in</v>
      </c>
      <c r="K600" s="1" t="str">
        <f>LOWER(Personen[[#This Row],[email]])</f>
        <v>vinita.elvyn@yopmail.com</v>
      </c>
      <c r="L600" s="1" t="str">
        <f>SUBSTITUTE(Personen[[#This Row],[email klein]],"yopmail.com","am-gym.at")</f>
        <v>vinita.elvyn@am-gym.at</v>
      </c>
      <c r="M600" s="1" t="str">
        <f>REPLACE(Personen[[#This Row],[email klein]],LEN(K600)-11,12,"@am-gym.at")</f>
        <v>vinita.elvyn@am-gym.at</v>
      </c>
    </row>
    <row r="601" spans="1:13" x14ac:dyDescent="0.3">
      <c r="A601">
        <v>1599</v>
      </c>
      <c r="B601" s="1" t="s">
        <v>977</v>
      </c>
      <c r="C601" s="1" t="s">
        <v>525</v>
      </c>
      <c r="D601" s="1" t="s">
        <v>1465</v>
      </c>
      <c r="E601">
        <v>88</v>
      </c>
      <c r="F601" s="2">
        <v>7225.05</v>
      </c>
      <c r="G601">
        <v>0</v>
      </c>
      <c r="H601" t="str">
        <f>IF(Personen[[#This Row],[Geschlecht_orig]]=0,"nb",IF(G601=1,"m","w"))</f>
        <v>nb</v>
      </c>
      <c r="I601" t="str">
        <f t="shared" si="9"/>
        <v>erwachsen</v>
      </c>
      <c r="J601" t="str">
        <f>VLOOKUP(Personen[[#This Row],[Alter]],Altergruppe!$A$1:$C$7,3,TRUE)</f>
        <v>Pensionist/in</v>
      </c>
      <c r="K601" s="1" t="str">
        <f>LOWER(Personen[[#This Row],[email]])</f>
        <v>averyl.wolfgram@yopmail.com</v>
      </c>
      <c r="L601" s="1" t="str">
        <f>SUBSTITUTE(Personen[[#This Row],[email klein]],"yopmail.com","am-gym.at")</f>
        <v>averyl.wolfgram@am-gym.at</v>
      </c>
      <c r="M601" s="1" t="str">
        <f>REPLACE(Personen[[#This Row],[email klein]],LEN(K601)-11,12,"@am-gym.at")</f>
        <v>averyl.wolfgram@am-gym.at</v>
      </c>
    </row>
    <row r="602" spans="1:13" x14ac:dyDescent="0.3">
      <c r="A602">
        <v>1600</v>
      </c>
      <c r="B602" s="1" t="s">
        <v>1028</v>
      </c>
      <c r="C602" s="1" t="s">
        <v>1466</v>
      </c>
      <c r="D602" s="1" t="s">
        <v>1467</v>
      </c>
      <c r="E602">
        <v>44</v>
      </c>
      <c r="F602" s="2">
        <v>9894.77</v>
      </c>
      <c r="G602">
        <v>2</v>
      </c>
      <c r="H602" t="str">
        <f>IF(Personen[[#This Row],[Geschlecht_orig]]=0,"nb",IF(G602=1,"m","w"))</f>
        <v>w</v>
      </c>
      <c r="I602" t="str">
        <f t="shared" si="9"/>
        <v>erwachsen</v>
      </c>
      <c r="J602" t="str">
        <f>VLOOKUP(Personen[[#This Row],[Alter]],Altergruppe!$A$1:$C$7,3,TRUE)</f>
        <v>Erwachsene/r</v>
      </c>
      <c r="K602" s="1" t="str">
        <f>LOWER(Personen[[#This Row],[email]])</f>
        <v>gabriellia.zaslow@yopmail.com</v>
      </c>
      <c r="L602" s="1" t="str">
        <f>SUBSTITUTE(Personen[[#This Row],[email klein]],"yopmail.com","am-gym.at")</f>
        <v>gabriellia.zaslow@am-gym.at</v>
      </c>
      <c r="M602" s="1" t="str">
        <f>REPLACE(Personen[[#This Row],[email klein]],LEN(K602)-11,12,"@am-gym.at")</f>
        <v>gabriellia.zaslow@am-gym.at</v>
      </c>
    </row>
    <row r="603" spans="1:13" x14ac:dyDescent="0.3">
      <c r="A603">
        <v>1601</v>
      </c>
      <c r="B603" s="1" t="s">
        <v>1357</v>
      </c>
      <c r="C603" s="1" t="s">
        <v>1158</v>
      </c>
      <c r="D603" s="1" t="s">
        <v>1468</v>
      </c>
      <c r="E603">
        <v>90</v>
      </c>
      <c r="F603" s="2">
        <v>660.13</v>
      </c>
      <c r="G603">
        <v>2</v>
      </c>
      <c r="H603" t="str">
        <f>IF(Personen[[#This Row],[Geschlecht_orig]]=0,"nb",IF(G603=1,"m","w"))</f>
        <v>w</v>
      </c>
      <c r="I603" t="str">
        <f t="shared" si="9"/>
        <v>erwachsen</v>
      </c>
      <c r="J603" t="str">
        <f>VLOOKUP(Personen[[#This Row],[Alter]],Altergruppe!$A$1:$C$7,3,TRUE)</f>
        <v>Pensionist/in</v>
      </c>
      <c r="K603" s="1" t="str">
        <f>LOWER(Personen[[#This Row],[email]])</f>
        <v>kaja.hollingsworth@yopmail.com</v>
      </c>
      <c r="L603" s="1" t="str">
        <f>SUBSTITUTE(Personen[[#This Row],[email klein]],"yopmail.com","am-gym.at")</f>
        <v>kaja.hollingsworth@am-gym.at</v>
      </c>
      <c r="M603" s="1" t="str">
        <f>REPLACE(Personen[[#This Row],[email klein]],LEN(K603)-11,12,"@am-gym.at")</f>
        <v>kaja.hollingsworth@am-gym.at</v>
      </c>
    </row>
    <row r="604" spans="1:13" x14ac:dyDescent="0.3">
      <c r="A604">
        <v>1602</v>
      </c>
      <c r="B604" s="1" t="s">
        <v>1469</v>
      </c>
      <c r="C604" s="1" t="s">
        <v>1400</v>
      </c>
      <c r="D604" s="1" t="s">
        <v>1470</v>
      </c>
      <c r="E604">
        <v>63</v>
      </c>
      <c r="F604" s="2">
        <v>7336.47</v>
      </c>
      <c r="G604">
        <v>0</v>
      </c>
      <c r="H604" t="str">
        <f>IF(Personen[[#This Row],[Geschlecht_orig]]=0,"nb",IF(G604=1,"m","w"))</f>
        <v>nb</v>
      </c>
      <c r="I604" t="str">
        <f t="shared" si="9"/>
        <v>erwachsen</v>
      </c>
      <c r="J604" t="str">
        <f>VLOOKUP(Personen[[#This Row],[Alter]],Altergruppe!$A$1:$C$7,3,TRUE)</f>
        <v>Erwachsene/r</v>
      </c>
      <c r="K604" s="1" t="str">
        <f>LOWER(Personen[[#This Row],[email]])</f>
        <v>daphne.juan@yopmail.com</v>
      </c>
      <c r="L604" s="1" t="str">
        <f>SUBSTITUTE(Personen[[#This Row],[email klein]],"yopmail.com","am-gym.at")</f>
        <v>daphne.juan@am-gym.at</v>
      </c>
      <c r="M604" s="1" t="str">
        <f>REPLACE(Personen[[#This Row],[email klein]],LEN(K604)-11,12,"@am-gym.at")</f>
        <v>daphne.juan@am-gym.at</v>
      </c>
    </row>
    <row r="605" spans="1:13" x14ac:dyDescent="0.3">
      <c r="A605">
        <v>1603</v>
      </c>
      <c r="B605" s="1" t="s">
        <v>625</v>
      </c>
      <c r="C605" s="1" t="s">
        <v>978</v>
      </c>
      <c r="D605" s="1" t="s">
        <v>1471</v>
      </c>
      <c r="E605">
        <v>90</v>
      </c>
      <c r="F605" s="2">
        <v>4169.63</v>
      </c>
      <c r="G605">
        <v>1</v>
      </c>
      <c r="H605" t="str">
        <f>IF(Personen[[#This Row],[Geschlecht_orig]]=0,"nb",IF(G605=1,"m","w"))</f>
        <v>m</v>
      </c>
      <c r="I605" t="str">
        <f t="shared" si="9"/>
        <v>erwachsen</v>
      </c>
      <c r="J605" t="str">
        <f>VLOOKUP(Personen[[#This Row],[Alter]],Altergruppe!$A$1:$C$7,3,TRUE)</f>
        <v>Pensionist/in</v>
      </c>
      <c r="K605" s="1" t="str">
        <f>LOWER(Personen[[#This Row],[email]])</f>
        <v>fred.billye@yopmail.com</v>
      </c>
      <c r="L605" s="1" t="str">
        <f>SUBSTITUTE(Personen[[#This Row],[email klein]],"yopmail.com","am-gym.at")</f>
        <v>fred.billye@am-gym.at</v>
      </c>
      <c r="M605" s="1" t="str">
        <f>REPLACE(Personen[[#This Row],[email klein]],LEN(K605)-11,12,"@am-gym.at")</f>
        <v>fred.billye@am-gym.at</v>
      </c>
    </row>
    <row r="606" spans="1:13" x14ac:dyDescent="0.3">
      <c r="A606">
        <v>1604</v>
      </c>
      <c r="B606" s="1" t="s">
        <v>497</v>
      </c>
      <c r="C606" s="1" t="s">
        <v>1472</v>
      </c>
      <c r="D606" s="1" t="s">
        <v>1473</v>
      </c>
      <c r="E606">
        <v>1</v>
      </c>
      <c r="F606" s="2">
        <v>0</v>
      </c>
      <c r="G606">
        <v>0</v>
      </c>
      <c r="H606" t="str">
        <f>IF(Personen[[#This Row],[Geschlecht_orig]]=0,"nb",IF(G606=1,"m","w"))</f>
        <v>nb</v>
      </c>
      <c r="I606" t="str">
        <f t="shared" si="9"/>
        <v>unmündig</v>
      </c>
      <c r="J606" t="str">
        <f>VLOOKUP(Personen[[#This Row],[Alter]],Altergruppe!$A$1:$C$7,3,TRUE)</f>
        <v>Baby</v>
      </c>
      <c r="K606" s="1" t="str">
        <f>LOWER(Personen[[#This Row],[email]])</f>
        <v>etta.zina@yopmail.com</v>
      </c>
      <c r="L606" s="1" t="str">
        <f>SUBSTITUTE(Personen[[#This Row],[email klein]],"yopmail.com","am-gym.at")</f>
        <v>etta.zina@am-gym.at</v>
      </c>
      <c r="M606" s="1" t="str">
        <f>REPLACE(Personen[[#This Row],[email klein]],LEN(K606)-11,12,"@am-gym.at")</f>
        <v>etta.zina@am-gym.at</v>
      </c>
    </row>
    <row r="607" spans="1:13" x14ac:dyDescent="0.3">
      <c r="A607">
        <v>1605</v>
      </c>
      <c r="B607" s="1" t="s">
        <v>37</v>
      </c>
      <c r="C607" s="1" t="s">
        <v>832</v>
      </c>
      <c r="D607" s="1" t="s">
        <v>1474</v>
      </c>
      <c r="E607">
        <v>89</v>
      </c>
      <c r="F607" s="2">
        <v>3755.62</v>
      </c>
      <c r="G607">
        <v>2</v>
      </c>
      <c r="H607" t="str">
        <f>IF(Personen[[#This Row],[Geschlecht_orig]]=0,"nb",IF(G607=1,"m","w"))</f>
        <v>w</v>
      </c>
      <c r="I607" t="str">
        <f t="shared" si="9"/>
        <v>erwachsen</v>
      </c>
      <c r="J607" t="str">
        <f>VLOOKUP(Personen[[#This Row],[Alter]],Altergruppe!$A$1:$C$7,3,TRUE)</f>
        <v>Pensionist/in</v>
      </c>
      <c r="K607" s="1" t="str">
        <f>LOWER(Personen[[#This Row],[email]])</f>
        <v>kerrin.hilbert@yopmail.com</v>
      </c>
      <c r="L607" s="1" t="str">
        <f>SUBSTITUTE(Personen[[#This Row],[email klein]],"yopmail.com","am-gym.at")</f>
        <v>kerrin.hilbert@am-gym.at</v>
      </c>
      <c r="M607" s="1" t="str">
        <f>REPLACE(Personen[[#This Row],[email klein]],LEN(K607)-11,12,"@am-gym.at")</f>
        <v>kerrin.hilbert@am-gym.at</v>
      </c>
    </row>
    <row r="608" spans="1:13" x14ac:dyDescent="0.3">
      <c r="A608">
        <v>1606</v>
      </c>
      <c r="B608" s="1" t="s">
        <v>622</v>
      </c>
      <c r="C608" s="1" t="s">
        <v>1310</v>
      </c>
      <c r="D608" s="1" t="s">
        <v>1475</v>
      </c>
      <c r="E608">
        <v>94</v>
      </c>
      <c r="F608" s="2">
        <v>4915.71</v>
      </c>
      <c r="G608">
        <v>2</v>
      </c>
      <c r="H608" t="str">
        <f>IF(Personen[[#This Row],[Geschlecht_orig]]=0,"nb",IF(G608=1,"m","w"))</f>
        <v>w</v>
      </c>
      <c r="I608" t="str">
        <f t="shared" si="9"/>
        <v>erwachsen</v>
      </c>
      <c r="J608" t="str">
        <f>VLOOKUP(Personen[[#This Row],[Alter]],Altergruppe!$A$1:$C$7,3,TRUE)</f>
        <v>Pensionist/in</v>
      </c>
      <c r="K608" s="1" t="str">
        <f>LOWER(Personen[[#This Row],[email]])</f>
        <v>stevana.erb@yopmail.com</v>
      </c>
      <c r="L608" s="1" t="str">
        <f>SUBSTITUTE(Personen[[#This Row],[email klein]],"yopmail.com","am-gym.at")</f>
        <v>stevana.erb@am-gym.at</v>
      </c>
      <c r="M608" s="1" t="str">
        <f>REPLACE(Personen[[#This Row],[email klein]],LEN(K608)-11,12,"@am-gym.at")</f>
        <v>stevana.erb@am-gym.at</v>
      </c>
    </row>
    <row r="609" spans="1:13" x14ac:dyDescent="0.3">
      <c r="A609">
        <v>1607</v>
      </c>
      <c r="B609" s="1" t="s">
        <v>1476</v>
      </c>
      <c r="C609" s="1" t="s">
        <v>331</v>
      </c>
      <c r="D609" s="1" t="s">
        <v>1477</v>
      </c>
      <c r="E609">
        <v>75</v>
      </c>
      <c r="F609" s="2">
        <v>1835.74</v>
      </c>
      <c r="G609">
        <v>2</v>
      </c>
      <c r="H609" t="str">
        <f>IF(Personen[[#This Row],[Geschlecht_orig]]=0,"nb",IF(G609=1,"m","w"))</f>
        <v>w</v>
      </c>
      <c r="I609" t="str">
        <f t="shared" si="9"/>
        <v>erwachsen</v>
      </c>
      <c r="J609" t="str">
        <f>VLOOKUP(Personen[[#This Row],[Alter]],Altergruppe!$A$1:$C$7,3,TRUE)</f>
        <v>Pensionist/in</v>
      </c>
      <c r="K609" s="1" t="str">
        <f>LOWER(Personen[[#This Row],[email]])</f>
        <v>pollyanna.reidar@yopmail.com</v>
      </c>
      <c r="L609" s="1" t="str">
        <f>SUBSTITUTE(Personen[[#This Row],[email klein]],"yopmail.com","am-gym.at")</f>
        <v>pollyanna.reidar@am-gym.at</v>
      </c>
      <c r="M609" s="1" t="str">
        <f>REPLACE(Personen[[#This Row],[email klein]],LEN(K609)-11,12,"@am-gym.at")</f>
        <v>pollyanna.reidar@am-gym.at</v>
      </c>
    </row>
    <row r="610" spans="1:13" x14ac:dyDescent="0.3">
      <c r="A610">
        <v>1608</v>
      </c>
      <c r="B610" s="1" t="s">
        <v>459</v>
      </c>
      <c r="C610" s="1" t="s">
        <v>579</v>
      </c>
      <c r="D610" s="1" t="s">
        <v>1478</v>
      </c>
      <c r="E610">
        <v>55</v>
      </c>
      <c r="F610" s="2">
        <v>237.14</v>
      </c>
      <c r="G610">
        <v>1</v>
      </c>
      <c r="H610" t="str">
        <f>IF(Personen[[#This Row],[Geschlecht_orig]]=0,"nb",IF(G610=1,"m","w"))</f>
        <v>m</v>
      </c>
      <c r="I610" t="str">
        <f t="shared" si="9"/>
        <v>erwachsen</v>
      </c>
      <c r="J610" t="str">
        <f>VLOOKUP(Personen[[#This Row],[Alter]],Altergruppe!$A$1:$C$7,3,TRUE)</f>
        <v>Erwachsene/r</v>
      </c>
      <c r="K610" s="1" t="str">
        <f>LOWER(Personen[[#This Row],[email]])</f>
        <v>mureil.aprile@yopmail.com</v>
      </c>
      <c r="L610" s="1" t="str">
        <f>SUBSTITUTE(Personen[[#This Row],[email klein]],"yopmail.com","am-gym.at")</f>
        <v>mureil.aprile@am-gym.at</v>
      </c>
      <c r="M610" s="1" t="str">
        <f>REPLACE(Personen[[#This Row],[email klein]],LEN(K610)-11,12,"@am-gym.at")</f>
        <v>mureil.aprile@am-gym.at</v>
      </c>
    </row>
    <row r="611" spans="1:13" x14ac:dyDescent="0.3">
      <c r="A611">
        <v>1609</v>
      </c>
      <c r="B611" s="1" t="s">
        <v>1304</v>
      </c>
      <c r="C611" s="1" t="s">
        <v>1479</v>
      </c>
      <c r="D611" s="1" t="s">
        <v>1480</v>
      </c>
      <c r="E611">
        <v>78</v>
      </c>
      <c r="F611" s="2">
        <v>442.82</v>
      </c>
      <c r="G611">
        <v>0</v>
      </c>
      <c r="H611" t="str">
        <f>IF(Personen[[#This Row],[Geschlecht_orig]]=0,"nb",IF(G611=1,"m","w"))</f>
        <v>nb</v>
      </c>
      <c r="I611" t="str">
        <f t="shared" si="9"/>
        <v>erwachsen</v>
      </c>
      <c r="J611" t="str">
        <f>VLOOKUP(Personen[[#This Row],[Alter]],Altergruppe!$A$1:$C$7,3,TRUE)</f>
        <v>Pensionist/in</v>
      </c>
      <c r="K611" s="1" t="str">
        <f>LOWER(Personen[[#This Row],[email]])</f>
        <v>lorne.hutchison@yopmail.com</v>
      </c>
      <c r="L611" s="1" t="str">
        <f>SUBSTITUTE(Personen[[#This Row],[email klein]],"yopmail.com","am-gym.at")</f>
        <v>lorne.hutchison@am-gym.at</v>
      </c>
      <c r="M611" s="1" t="str">
        <f>REPLACE(Personen[[#This Row],[email klein]],LEN(K611)-11,12,"@am-gym.at")</f>
        <v>lorne.hutchison@am-gym.at</v>
      </c>
    </row>
    <row r="612" spans="1:13" x14ac:dyDescent="0.3">
      <c r="A612">
        <v>1610</v>
      </c>
      <c r="B612" s="1" t="s">
        <v>1481</v>
      </c>
      <c r="C612" s="1" t="s">
        <v>1482</v>
      </c>
      <c r="D612" s="1" t="s">
        <v>1483</v>
      </c>
      <c r="E612">
        <v>98</v>
      </c>
      <c r="F612" s="2">
        <v>7498.81</v>
      </c>
      <c r="G612">
        <v>2</v>
      </c>
      <c r="H612" t="str">
        <f>IF(Personen[[#This Row],[Geschlecht_orig]]=0,"nb",IF(G612=1,"m","w"))</f>
        <v>w</v>
      </c>
      <c r="I612" t="str">
        <f t="shared" si="9"/>
        <v>erwachsen</v>
      </c>
      <c r="J612" t="str">
        <f>VLOOKUP(Personen[[#This Row],[Alter]],Altergruppe!$A$1:$C$7,3,TRUE)</f>
        <v>Pensionist/in</v>
      </c>
      <c r="K612" s="1" t="str">
        <f>LOWER(Personen[[#This Row],[email]])</f>
        <v>joceline.suzetta@yopmail.com</v>
      </c>
      <c r="L612" s="1" t="str">
        <f>SUBSTITUTE(Personen[[#This Row],[email klein]],"yopmail.com","am-gym.at")</f>
        <v>joceline.suzetta@am-gym.at</v>
      </c>
      <c r="M612" s="1" t="str">
        <f>REPLACE(Personen[[#This Row],[email klein]],LEN(K612)-11,12,"@am-gym.at")</f>
        <v>joceline.suzetta@am-gym.at</v>
      </c>
    </row>
    <row r="613" spans="1:13" x14ac:dyDescent="0.3">
      <c r="A613">
        <v>1611</v>
      </c>
      <c r="B613" s="1" t="s">
        <v>128</v>
      </c>
      <c r="C613" s="1" t="s">
        <v>11</v>
      </c>
      <c r="D613" s="1" t="s">
        <v>1484</v>
      </c>
      <c r="E613">
        <v>75</v>
      </c>
      <c r="F613" s="2">
        <v>4596.62</v>
      </c>
      <c r="G613">
        <v>0</v>
      </c>
      <c r="H613" t="str">
        <f>IF(Personen[[#This Row],[Geschlecht_orig]]=0,"nb",IF(G613=1,"m","w"))</f>
        <v>nb</v>
      </c>
      <c r="I613" t="str">
        <f t="shared" si="9"/>
        <v>erwachsen</v>
      </c>
      <c r="J613" t="str">
        <f>VLOOKUP(Personen[[#This Row],[Alter]],Altergruppe!$A$1:$C$7,3,TRUE)</f>
        <v>Pensionist/in</v>
      </c>
      <c r="K613" s="1" t="str">
        <f>LOWER(Personen[[#This Row],[email]])</f>
        <v>jordan.callista@yopmail.com</v>
      </c>
      <c r="L613" s="1" t="str">
        <f>SUBSTITUTE(Personen[[#This Row],[email klein]],"yopmail.com","am-gym.at")</f>
        <v>jordan.callista@am-gym.at</v>
      </c>
      <c r="M613" s="1" t="str">
        <f>REPLACE(Personen[[#This Row],[email klein]],LEN(K613)-11,12,"@am-gym.at")</f>
        <v>jordan.callista@am-gym.at</v>
      </c>
    </row>
    <row r="614" spans="1:13" x14ac:dyDescent="0.3">
      <c r="A614">
        <v>1612</v>
      </c>
      <c r="B614" s="1" t="s">
        <v>1485</v>
      </c>
      <c r="C614" s="1" t="s">
        <v>1486</v>
      </c>
      <c r="D614" s="1" t="s">
        <v>1487</v>
      </c>
      <c r="E614">
        <v>24</v>
      </c>
      <c r="F614" s="2">
        <v>258.99</v>
      </c>
      <c r="G614">
        <v>1</v>
      </c>
      <c r="H614" t="str">
        <f>IF(Personen[[#This Row],[Geschlecht_orig]]=0,"nb",IF(G614=1,"m","w"))</f>
        <v>m</v>
      </c>
      <c r="I614" t="str">
        <f t="shared" si="9"/>
        <v>erwachsen</v>
      </c>
      <c r="J614" t="str">
        <f>VLOOKUP(Personen[[#This Row],[Alter]],Altergruppe!$A$1:$C$7,3,TRUE)</f>
        <v>Erwachsene/r</v>
      </c>
      <c r="K614" s="1" t="str">
        <f>LOWER(Personen[[#This Row],[email]])</f>
        <v>alia.dreda@yopmail.com</v>
      </c>
      <c r="L614" s="1" t="str">
        <f>SUBSTITUTE(Personen[[#This Row],[email klein]],"yopmail.com","am-gym.at")</f>
        <v>alia.dreda@am-gym.at</v>
      </c>
      <c r="M614" s="1" t="str">
        <f>REPLACE(Personen[[#This Row],[email klein]],LEN(K614)-11,12,"@am-gym.at")</f>
        <v>alia.dreda@am-gym.at</v>
      </c>
    </row>
    <row r="615" spans="1:13" x14ac:dyDescent="0.3">
      <c r="A615">
        <v>1613</v>
      </c>
      <c r="B615" s="1" t="s">
        <v>46</v>
      </c>
      <c r="C615" s="1" t="s">
        <v>1374</v>
      </c>
      <c r="D615" s="1" t="s">
        <v>1488</v>
      </c>
      <c r="E615">
        <v>97</v>
      </c>
      <c r="F615" s="2">
        <v>4648.3500000000004</v>
      </c>
      <c r="G615">
        <v>1</v>
      </c>
      <c r="H615" t="str">
        <f>IF(Personen[[#This Row],[Geschlecht_orig]]=0,"nb",IF(G615=1,"m","w"))</f>
        <v>m</v>
      </c>
      <c r="I615" t="str">
        <f t="shared" si="9"/>
        <v>erwachsen</v>
      </c>
      <c r="J615" t="str">
        <f>VLOOKUP(Personen[[#This Row],[Alter]],Altergruppe!$A$1:$C$7,3,TRUE)</f>
        <v>Pensionist/in</v>
      </c>
      <c r="K615" s="1" t="str">
        <f>LOWER(Personen[[#This Row],[email]])</f>
        <v>jolyn.giff@yopmail.com</v>
      </c>
      <c r="L615" s="1" t="str">
        <f>SUBSTITUTE(Personen[[#This Row],[email klein]],"yopmail.com","am-gym.at")</f>
        <v>jolyn.giff@am-gym.at</v>
      </c>
      <c r="M615" s="1" t="str">
        <f>REPLACE(Personen[[#This Row],[email klein]],LEN(K615)-11,12,"@am-gym.at")</f>
        <v>jolyn.giff@am-gym.at</v>
      </c>
    </row>
    <row r="616" spans="1:13" x14ac:dyDescent="0.3">
      <c r="A616">
        <v>1614</v>
      </c>
      <c r="B616" s="1" t="s">
        <v>278</v>
      </c>
      <c r="C616" s="1" t="s">
        <v>1489</v>
      </c>
      <c r="D616" s="1" t="s">
        <v>1490</v>
      </c>
      <c r="E616">
        <v>7</v>
      </c>
      <c r="F616" s="2">
        <v>0</v>
      </c>
      <c r="G616">
        <v>1</v>
      </c>
      <c r="H616" t="str">
        <f>IF(Personen[[#This Row],[Geschlecht_orig]]=0,"nb",IF(G616=1,"m","w"))</f>
        <v>m</v>
      </c>
      <c r="I616" t="str">
        <f t="shared" si="9"/>
        <v>unmündig</v>
      </c>
      <c r="J616" t="str">
        <f>VLOOKUP(Personen[[#This Row],[Alter]],Altergruppe!$A$1:$C$7,3,TRUE)</f>
        <v>Kind</v>
      </c>
      <c r="K616" s="1" t="str">
        <f>LOWER(Personen[[#This Row],[email]])</f>
        <v>jaclyn.euridice@yopmail.com</v>
      </c>
      <c r="L616" s="1" t="str">
        <f>SUBSTITUTE(Personen[[#This Row],[email klein]],"yopmail.com","am-gym.at")</f>
        <v>jaclyn.euridice@am-gym.at</v>
      </c>
      <c r="M616" s="1" t="str">
        <f>REPLACE(Personen[[#This Row],[email klein]],LEN(K616)-11,12,"@am-gym.at")</f>
        <v>jaclyn.euridice@am-gym.at</v>
      </c>
    </row>
    <row r="617" spans="1:13" x14ac:dyDescent="0.3">
      <c r="A617">
        <v>1615</v>
      </c>
      <c r="B617" s="1" t="s">
        <v>166</v>
      </c>
      <c r="C617" s="1" t="s">
        <v>56</v>
      </c>
      <c r="D617" s="1" t="s">
        <v>1491</v>
      </c>
      <c r="E617">
        <v>13</v>
      </c>
      <c r="F617" s="2">
        <v>0</v>
      </c>
      <c r="G617">
        <v>0</v>
      </c>
      <c r="H617" t="str">
        <f>IF(Personen[[#This Row],[Geschlecht_orig]]=0,"nb",IF(G617=1,"m","w"))</f>
        <v>nb</v>
      </c>
      <c r="I617" t="str">
        <f t="shared" si="9"/>
        <v>unmündig</v>
      </c>
      <c r="J617" t="str">
        <f>VLOOKUP(Personen[[#This Row],[Alter]],Altergruppe!$A$1:$C$7,3,TRUE)</f>
        <v>Kind</v>
      </c>
      <c r="K617" s="1" t="str">
        <f>LOWER(Personen[[#This Row],[email]])</f>
        <v>gusty.milde@yopmail.com</v>
      </c>
      <c r="L617" s="1" t="str">
        <f>SUBSTITUTE(Personen[[#This Row],[email klein]],"yopmail.com","am-gym.at")</f>
        <v>gusty.milde@am-gym.at</v>
      </c>
      <c r="M617" s="1" t="str">
        <f>REPLACE(Personen[[#This Row],[email klein]],LEN(K617)-11,12,"@am-gym.at")</f>
        <v>gusty.milde@am-gym.at</v>
      </c>
    </row>
    <row r="618" spans="1:13" x14ac:dyDescent="0.3">
      <c r="A618">
        <v>1616</v>
      </c>
      <c r="B618" s="1" t="s">
        <v>1492</v>
      </c>
      <c r="C618" s="1" t="s">
        <v>1493</v>
      </c>
      <c r="D618" s="1" t="s">
        <v>1494</v>
      </c>
      <c r="E618">
        <v>37</v>
      </c>
      <c r="F618" s="2">
        <v>7474.97</v>
      </c>
      <c r="G618">
        <v>0</v>
      </c>
      <c r="H618" t="str">
        <f>IF(Personen[[#This Row],[Geschlecht_orig]]=0,"nb",IF(G618=1,"m","w"))</f>
        <v>nb</v>
      </c>
      <c r="I618" t="str">
        <f t="shared" si="9"/>
        <v>erwachsen</v>
      </c>
      <c r="J618" t="str">
        <f>VLOOKUP(Personen[[#This Row],[Alter]],Altergruppe!$A$1:$C$7,3,TRUE)</f>
        <v>Erwachsene/r</v>
      </c>
      <c r="K618" s="1" t="str">
        <f>LOWER(Personen[[#This Row],[email]])</f>
        <v>margette.urania@yopmail.com</v>
      </c>
      <c r="L618" s="1" t="str">
        <f>SUBSTITUTE(Personen[[#This Row],[email klein]],"yopmail.com","am-gym.at")</f>
        <v>margette.urania@am-gym.at</v>
      </c>
      <c r="M618" s="1" t="str">
        <f>REPLACE(Personen[[#This Row],[email klein]],LEN(K618)-11,12,"@am-gym.at")</f>
        <v>margette.urania@am-gym.at</v>
      </c>
    </row>
    <row r="619" spans="1:13" x14ac:dyDescent="0.3">
      <c r="A619">
        <v>1617</v>
      </c>
      <c r="B619" s="1" t="s">
        <v>1157</v>
      </c>
      <c r="C619" s="1" t="s">
        <v>533</v>
      </c>
      <c r="D619" s="1" t="s">
        <v>1495</v>
      </c>
      <c r="E619">
        <v>60</v>
      </c>
      <c r="F619" s="2">
        <v>705.57</v>
      </c>
      <c r="G619">
        <v>0</v>
      </c>
      <c r="H619" t="str">
        <f>IF(Personen[[#This Row],[Geschlecht_orig]]=0,"nb",IF(G619=1,"m","w"))</f>
        <v>nb</v>
      </c>
      <c r="I619" t="str">
        <f t="shared" si="9"/>
        <v>erwachsen</v>
      </c>
      <c r="J619" t="str">
        <f>VLOOKUP(Personen[[#This Row],[Alter]],Altergruppe!$A$1:$C$7,3,TRUE)</f>
        <v>Erwachsene/r</v>
      </c>
      <c r="K619" s="1" t="str">
        <f>LOWER(Personen[[#This Row],[email]])</f>
        <v>doro.sibyls@yopmail.com</v>
      </c>
      <c r="L619" s="1" t="str">
        <f>SUBSTITUTE(Personen[[#This Row],[email klein]],"yopmail.com","am-gym.at")</f>
        <v>doro.sibyls@am-gym.at</v>
      </c>
      <c r="M619" s="1" t="str">
        <f>REPLACE(Personen[[#This Row],[email klein]],LEN(K619)-11,12,"@am-gym.at")</f>
        <v>doro.sibyls@am-gym.at</v>
      </c>
    </row>
    <row r="620" spans="1:13" x14ac:dyDescent="0.3">
      <c r="A620">
        <v>1618</v>
      </c>
      <c r="B620" s="1" t="s">
        <v>308</v>
      </c>
      <c r="C620" s="1" t="s">
        <v>634</v>
      </c>
      <c r="D620" s="1" t="s">
        <v>1496</v>
      </c>
      <c r="E620">
        <v>4</v>
      </c>
      <c r="F620" s="2">
        <v>0</v>
      </c>
      <c r="G620">
        <v>1</v>
      </c>
      <c r="H620" t="str">
        <f>IF(Personen[[#This Row],[Geschlecht_orig]]=0,"nb",IF(G620=1,"m","w"))</f>
        <v>m</v>
      </c>
      <c r="I620" t="str">
        <f t="shared" si="9"/>
        <v>unmündig</v>
      </c>
      <c r="J620" t="str">
        <f>VLOOKUP(Personen[[#This Row],[Alter]],Altergruppe!$A$1:$C$7,3,TRUE)</f>
        <v>Kleinkind</v>
      </c>
      <c r="K620" s="1" t="str">
        <f>LOWER(Personen[[#This Row],[email]])</f>
        <v>hannis.seessel@yopmail.com</v>
      </c>
      <c r="L620" s="1" t="str">
        <f>SUBSTITUTE(Personen[[#This Row],[email klein]],"yopmail.com","am-gym.at")</f>
        <v>hannis.seessel@am-gym.at</v>
      </c>
      <c r="M620" s="1" t="str">
        <f>REPLACE(Personen[[#This Row],[email klein]],LEN(K620)-11,12,"@am-gym.at")</f>
        <v>hannis.seessel@am-gym.at</v>
      </c>
    </row>
    <row r="621" spans="1:13" x14ac:dyDescent="0.3">
      <c r="A621">
        <v>1619</v>
      </c>
      <c r="B621" s="1" t="s">
        <v>1497</v>
      </c>
      <c r="C621" s="1" t="s">
        <v>1498</v>
      </c>
      <c r="D621" s="1" t="s">
        <v>1499</v>
      </c>
      <c r="E621">
        <v>52</v>
      </c>
      <c r="F621" s="2">
        <v>594.26</v>
      </c>
      <c r="G621">
        <v>2</v>
      </c>
      <c r="H621" t="str">
        <f>IF(Personen[[#This Row],[Geschlecht_orig]]=0,"nb",IF(G621=1,"m","w"))</f>
        <v>w</v>
      </c>
      <c r="I621" t="str">
        <f t="shared" si="9"/>
        <v>erwachsen</v>
      </c>
      <c r="J621" t="str">
        <f>VLOOKUP(Personen[[#This Row],[Alter]],Altergruppe!$A$1:$C$7,3,TRUE)</f>
        <v>Erwachsene/r</v>
      </c>
      <c r="K621" s="1" t="str">
        <f>LOWER(Personen[[#This Row],[email]])</f>
        <v>alex.vivle@yopmail.com</v>
      </c>
      <c r="L621" s="1" t="str">
        <f>SUBSTITUTE(Personen[[#This Row],[email klein]],"yopmail.com","am-gym.at")</f>
        <v>alex.vivle@am-gym.at</v>
      </c>
      <c r="M621" s="1" t="str">
        <f>REPLACE(Personen[[#This Row],[email klein]],LEN(K621)-11,12,"@am-gym.at")</f>
        <v>alex.vivle@am-gym.at</v>
      </c>
    </row>
    <row r="622" spans="1:13" x14ac:dyDescent="0.3">
      <c r="A622">
        <v>1620</v>
      </c>
      <c r="B622" s="1" t="s">
        <v>568</v>
      </c>
      <c r="C622" s="1" t="s">
        <v>1500</v>
      </c>
      <c r="D622" s="1" t="s">
        <v>1501</v>
      </c>
      <c r="E622">
        <v>91</v>
      </c>
      <c r="F622" s="2">
        <v>3985.97</v>
      </c>
      <c r="G622">
        <v>0</v>
      </c>
      <c r="H622" t="str">
        <f>IF(Personen[[#This Row],[Geschlecht_orig]]=0,"nb",IF(G622=1,"m","w"))</f>
        <v>nb</v>
      </c>
      <c r="I622" t="str">
        <f t="shared" si="9"/>
        <v>erwachsen</v>
      </c>
      <c r="J622" t="str">
        <f>VLOOKUP(Personen[[#This Row],[Alter]],Altergruppe!$A$1:$C$7,3,TRUE)</f>
        <v>Pensionist/in</v>
      </c>
      <c r="K622" s="1" t="str">
        <f>LOWER(Personen[[#This Row],[email]])</f>
        <v>tonia.shields@yopmail.com</v>
      </c>
      <c r="L622" s="1" t="str">
        <f>SUBSTITUTE(Personen[[#This Row],[email klein]],"yopmail.com","am-gym.at")</f>
        <v>tonia.shields@am-gym.at</v>
      </c>
      <c r="M622" s="1" t="str">
        <f>REPLACE(Personen[[#This Row],[email klein]],LEN(K622)-11,12,"@am-gym.at")</f>
        <v>tonia.shields@am-gym.at</v>
      </c>
    </row>
    <row r="623" spans="1:13" x14ac:dyDescent="0.3">
      <c r="A623">
        <v>1621</v>
      </c>
      <c r="B623" s="1" t="s">
        <v>1502</v>
      </c>
      <c r="C623" s="1" t="s">
        <v>1503</v>
      </c>
      <c r="D623" s="1" t="s">
        <v>1504</v>
      </c>
      <c r="E623">
        <v>61</v>
      </c>
      <c r="F623" s="2">
        <v>5368.63</v>
      </c>
      <c r="G623">
        <v>1</v>
      </c>
      <c r="H623" t="str">
        <f>IF(Personen[[#This Row],[Geschlecht_orig]]=0,"nb",IF(G623=1,"m","w"))</f>
        <v>m</v>
      </c>
      <c r="I623" t="str">
        <f t="shared" si="9"/>
        <v>erwachsen</v>
      </c>
      <c r="J623" t="str">
        <f>VLOOKUP(Personen[[#This Row],[Alter]],Altergruppe!$A$1:$C$7,3,TRUE)</f>
        <v>Erwachsene/r</v>
      </c>
      <c r="K623" s="1" t="str">
        <f>LOWER(Personen[[#This Row],[email]])</f>
        <v>janeczka.publia@yopmail.com</v>
      </c>
      <c r="L623" s="1" t="str">
        <f>SUBSTITUTE(Personen[[#This Row],[email klein]],"yopmail.com","am-gym.at")</f>
        <v>janeczka.publia@am-gym.at</v>
      </c>
      <c r="M623" s="1" t="str">
        <f>REPLACE(Personen[[#This Row],[email klein]],LEN(K623)-11,12,"@am-gym.at")</f>
        <v>janeczka.publia@am-gym.at</v>
      </c>
    </row>
    <row r="624" spans="1:13" x14ac:dyDescent="0.3">
      <c r="A624">
        <v>1622</v>
      </c>
      <c r="B624" s="1" t="s">
        <v>353</v>
      </c>
      <c r="C624" s="1" t="s">
        <v>1103</v>
      </c>
      <c r="D624" s="1" t="s">
        <v>1505</v>
      </c>
      <c r="E624">
        <v>46</v>
      </c>
      <c r="F624" s="2">
        <v>8197.0300000000007</v>
      </c>
      <c r="G624">
        <v>1</v>
      </c>
      <c r="H624" t="str">
        <f>IF(Personen[[#This Row],[Geschlecht_orig]]=0,"nb",IF(G624=1,"m","w"))</f>
        <v>m</v>
      </c>
      <c r="I624" t="str">
        <f t="shared" si="9"/>
        <v>erwachsen</v>
      </c>
      <c r="J624" t="str">
        <f>VLOOKUP(Personen[[#This Row],[Alter]],Altergruppe!$A$1:$C$7,3,TRUE)</f>
        <v>Erwachsene/r</v>
      </c>
      <c r="K624" s="1" t="str">
        <f>LOWER(Personen[[#This Row],[email]])</f>
        <v>julieta.faro@yopmail.com</v>
      </c>
      <c r="L624" s="1" t="str">
        <f>SUBSTITUTE(Personen[[#This Row],[email klein]],"yopmail.com","am-gym.at")</f>
        <v>julieta.faro@am-gym.at</v>
      </c>
      <c r="M624" s="1" t="str">
        <f>REPLACE(Personen[[#This Row],[email klein]],LEN(K624)-11,12,"@am-gym.at")</f>
        <v>julieta.faro@am-gym.at</v>
      </c>
    </row>
    <row r="625" spans="1:13" x14ac:dyDescent="0.3">
      <c r="A625">
        <v>1623</v>
      </c>
      <c r="B625" s="1" t="s">
        <v>1506</v>
      </c>
      <c r="C625" s="1" t="s">
        <v>1067</v>
      </c>
      <c r="D625" s="1" t="s">
        <v>1507</v>
      </c>
      <c r="E625">
        <v>7</v>
      </c>
      <c r="F625" s="2">
        <v>0</v>
      </c>
      <c r="G625">
        <v>2</v>
      </c>
      <c r="H625" t="str">
        <f>IF(Personen[[#This Row],[Geschlecht_orig]]=0,"nb",IF(G625=1,"m","w"))</f>
        <v>w</v>
      </c>
      <c r="I625" t="str">
        <f t="shared" si="9"/>
        <v>unmündig</v>
      </c>
      <c r="J625" t="str">
        <f>VLOOKUP(Personen[[#This Row],[Alter]],Altergruppe!$A$1:$C$7,3,TRUE)</f>
        <v>Kind</v>
      </c>
      <c r="K625" s="1" t="str">
        <f>LOWER(Personen[[#This Row],[email]])</f>
        <v>phylis.sparhawk@yopmail.com</v>
      </c>
      <c r="L625" s="1" t="str">
        <f>SUBSTITUTE(Personen[[#This Row],[email klein]],"yopmail.com","am-gym.at")</f>
        <v>phylis.sparhawk@am-gym.at</v>
      </c>
      <c r="M625" s="1" t="str">
        <f>REPLACE(Personen[[#This Row],[email klein]],LEN(K625)-11,12,"@am-gym.at")</f>
        <v>phylis.sparhawk@am-gym.at</v>
      </c>
    </row>
    <row r="626" spans="1:13" x14ac:dyDescent="0.3">
      <c r="A626">
        <v>1624</v>
      </c>
      <c r="B626" s="1" t="s">
        <v>675</v>
      </c>
      <c r="C626" s="1" t="s">
        <v>342</v>
      </c>
      <c r="D626" s="1" t="s">
        <v>1508</v>
      </c>
      <c r="E626">
        <v>82</v>
      </c>
      <c r="F626" s="2">
        <v>594.13</v>
      </c>
      <c r="G626">
        <v>2</v>
      </c>
      <c r="H626" t="str">
        <f>IF(Personen[[#This Row],[Geschlecht_orig]]=0,"nb",IF(G626=1,"m","w"))</f>
        <v>w</v>
      </c>
      <c r="I626" t="str">
        <f t="shared" si="9"/>
        <v>erwachsen</v>
      </c>
      <c r="J626" t="str">
        <f>VLOOKUP(Personen[[#This Row],[Alter]],Altergruppe!$A$1:$C$7,3,TRUE)</f>
        <v>Pensionist/in</v>
      </c>
      <c r="K626" s="1" t="str">
        <f>LOWER(Personen[[#This Row],[email]])</f>
        <v>gwenneth.afton@yopmail.com</v>
      </c>
      <c r="L626" s="1" t="str">
        <f>SUBSTITUTE(Personen[[#This Row],[email klein]],"yopmail.com","am-gym.at")</f>
        <v>gwenneth.afton@am-gym.at</v>
      </c>
      <c r="M626" s="1" t="str">
        <f>REPLACE(Personen[[#This Row],[email klein]],LEN(K626)-11,12,"@am-gym.at")</f>
        <v>gwenneth.afton@am-gym.at</v>
      </c>
    </row>
    <row r="627" spans="1:13" x14ac:dyDescent="0.3">
      <c r="A627">
        <v>1625</v>
      </c>
      <c r="B627" s="1" t="s">
        <v>1509</v>
      </c>
      <c r="C627" s="1" t="s">
        <v>1510</v>
      </c>
      <c r="D627" s="1" t="s">
        <v>1511</v>
      </c>
      <c r="E627">
        <v>28</v>
      </c>
      <c r="F627" s="2">
        <v>4390.1400000000003</v>
      </c>
      <c r="G627">
        <v>0</v>
      </c>
      <c r="H627" t="str">
        <f>IF(Personen[[#This Row],[Geschlecht_orig]]=0,"nb",IF(G627=1,"m","w"))</f>
        <v>nb</v>
      </c>
      <c r="I627" t="str">
        <f t="shared" si="9"/>
        <v>erwachsen</v>
      </c>
      <c r="J627" t="str">
        <f>VLOOKUP(Personen[[#This Row],[Alter]],Altergruppe!$A$1:$C$7,3,TRUE)</f>
        <v>Erwachsene/r</v>
      </c>
      <c r="K627" s="1" t="str">
        <f>LOWER(Personen[[#This Row],[email]])</f>
        <v>clementine.zenas@yopmail.com</v>
      </c>
      <c r="L627" s="1" t="str">
        <f>SUBSTITUTE(Personen[[#This Row],[email klein]],"yopmail.com","am-gym.at")</f>
        <v>clementine.zenas@am-gym.at</v>
      </c>
      <c r="M627" s="1" t="str">
        <f>REPLACE(Personen[[#This Row],[email klein]],LEN(K627)-11,12,"@am-gym.at")</f>
        <v>clementine.zenas@am-gym.at</v>
      </c>
    </row>
    <row r="628" spans="1:13" x14ac:dyDescent="0.3">
      <c r="A628">
        <v>1626</v>
      </c>
      <c r="B628" s="1" t="s">
        <v>761</v>
      </c>
      <c r="C628" s="1" t="s">
        <v>879</v>
      </c>
      <c r="D628" s="1" t="s">
        <v>1512</v>
      </c>
      <c r="E628">
        <v>56</v>
      </c>
      <c r="F628" s="2">
        <v>9673.3799999999992</v>
      </c>
      <c r="G628">
        <v>1</v>
      </c>
      <c r="H628" t="str">
        <f>IF(Personen[[#This Row],[Geschlecht_orig]]=0,"nb",IF(G628=1,"m","w"))</f>
        <v>m</v>
      </c>
      <c r="I628" t="str">
        <f t="shared" si="9"/>
        <v>erwachsen</v>
      </c>
      <c r="J628" t="str">
        <f>VLOOKUP(Personen[[#This Row],[Alter]],Altergruppe!$A$1:$C$7,3,TRUE)</f>
        <v>Erwachsene/r</v>
      </c>
      <c r="K628" s="1" t="str">
        <f>LOWER(Personen[[#This Row],[email]])</f>
        <v>hyacinthe.madaih@yopmail.com</v>
      </c>
      <c r="L628" s="1" t="str">
        <f>SUBSTITUTE(Personen[[#This Row],[email klein]],"yopmail.com","am-gym.at")</f>
        <v>hyacinthe.madaih@am-gym.at</v>
      </c>
      <c r="M628" s="1" t="str">
        <f>REPLACE(Personen[[#This Row],[email klein]],LEN(K628)-11,12,"@am-gym.at")</f>
        <v>hyacinthe.madaih@am-gym.at</v>
      </c>
    </row>
    <row r="629" spans="1:13" x14ac:dyDescent="0.3">
      <c r="A629">
        <v>1627</v>
      </c>
      <c r="B629" s="1" t="s">
        <v>1280</v>
      </c>
      <c r="C629" s="1" t="s">
        <v>1513</v>
      </c>
      <c r="D629" s="1" t="s">
        <v>1514</v>
      </c>
      <c r="E629">
        <v>12</v>
      </c>
      <c r="F629" s="2">
        <v>0</v>
      </c>
      <c r="G629">
        <v>0</v>
      </c>
      <c r="H629" t="str">
        <f>IF(Personen[[#This Row],[Geschlecht_orig]]=0,"nb",IF(G629=1,"m","w"))</f>
        <v>nb</v>
      </c>
      <c r="I629" t="str">
        <f t="shared" si="9"/>
        <v>unmündig</v>
      </c>
      <c r="J629" t="str">
        <f>VLOOKUP(Personen[[#This Row],[Alter]],Altergruppe!$A$1:$C$7,3,TRUE)</f>
        <v>Kind</v>
      </c>
      <c r="K629" s="1" t="str">
        <f>LOWER(Personen[[#This Row],[email]])</f>
        <v>hope.tatianas@yopmail.com</v>
      </c>
      <c r="L629" s="1" t="str">
        <f>SUBSTITUTE(Personen[[#This Row],[email klein]],"yopmail.com","am-gym.at")</f>
        <v>hope.tatianas@am-gym.at</v>
      </c>
      <c r="M629" s="1" t="str">
        <f>REPLACE(Personen[[#This Row],[email klein]],LEN(K629)-11,12,"@am-gym.at")</f>
        <v>hope.tatianas@am-gym.at</v>
      </c>
    </row>
    <row r="630" spans="1:13" x14ac:dyDescent="0.3">
      <c r="A630">
        <v>1628</v>
      </c>
      <c r="B630" s="1" t="s">
        <v>211</v>
      </c>
      <c r="C630" s="1" t="s">
        <v>311</v>
      </c>
      <c r="D630" s="1" t="s">
        <v>1515</v>
      </c>
      <c r="E630">
        <v>16</v>
      </c>
      <c r="F630" s="2">
        <v>0</v>
      </c>
      <c r="G630">
        <v>0</v>
      </c>
      <c r="H630" t="str">
        <f>IF(Personen[[#This Row],[Geschlecht_orig]]=0,"nb",IF(G630=1,"m","w"))</f>
        <v>nb</v>
      </c>
      <c r="I630" t="str">
        <f t="shared" si="9"/>
        <v>minderjährig</v>
      </c>
      <c r="J630" t="str">
        <f>VLOOKUP(Personen[[#This Row],[Alter]],Altergruppe!$A$1:$C$7,3,TRUE)</f>
        <v>Jugendliche/r</v>
      </c>
      <c r="K630" s="1" t="str">
        <f>LOWER(Personen[[#This Row],[email]])</f>
        <v>wileen.amadas@yopmail.com</v>
      </c>
      <c r="L630" s="1" t="str">
        <f>SUBSTITUTE(Personen[[#This Row],[email klein]],"yopmail.com","am-gym.at")</f>
        <v>wileen.amadas@am-gym.at</v>
      </c>
      <c r="M630" s="1" t="str">
        <f>REPLACE(Personen[[#This Row],[email klein]],LEN(K630)-11,12,"@am-gym.at")</f>
        <v>wileen.amadas@am-gym.at</v>
      </c>
    </row>
    <row r="631" spans="1:13" x14ac:dyDescent="0.3">
      <c r="A631">
        <v>1629</v>
      </c>
      <c r="B631" s="1" t="s">
        <v>1516</v>
      </c>
      <c r="C631" s="1" t="s">
        <v>1517</v>
      </c>
      <c r="D631" s="1" t="s">
        <v>1518</v>
      </c>
      <c r="E631">
        <v>75</v>
      </c>
      <c r="F631" s="2">
        <v>2773.87</v>
      </c>
      <c r="G631">
        <v>2</v>
      </c>
      <c r="H631" t="str">
        <f>IF(Personen[[#This Row],[Geschlecht_orig]]=0,"nb",IF(G631=1,"m","w"))</f>
        <v>w</v>
      </c>
      <c r="I631" t="str">
        <f t="shared" si="9"/>
        <v>erwachsen</v>
      </c>
      <c r="J631" t="str">
        <f>VLOOKUP(Personen[[#This Row],[Alter]],Altergruppe!$A$1:$C$7,3,TRUE)</f>
        <v>Pensionist/in</v>
      </c>
      <c r="K631" s="1" t="str">
        <f>LOWER(Personen[[#This Row],[email]])</f>
        <v>dyann.regan@yopmail.com</v>
      </c>
      <c r="L631" s="1" t="str">
        <f>SUBSTITUTE(Personen[[#This Row],[email klein]],"yopmail.com","am-gym.at")</f>
        <v>dyann.regan@am-gym.at</v>
      </c>
      <c r="M631" s="1" t="str">
        <f>REPLACE(Personen[[#This Row],[email klein]],LEN(K631)-11,12,"@am-gym.at")</f>
        <v>dyann.regan@am-gym.at</v>
      </c>
    </row>
    <row r="632" spans="1:13" x14ac:dyDescent="0.3">
      <c r="A632">
        <v>1630</v>
      </c>
      <c r="B632" s="1" t="s">
        <v>290</v>
      </c>
      <c r="C632" s="1" t="s">
        <v>1519</v>
      </c>
      <c r="D632" s="1" t="s">
        <v>1520</v>
      </c>
      <c r="E632">
        <v>92</v>
      </c>
      <c r="F632" s="2">
        <v>2188.2199999999998</v>
      </c>
      <c r="G632">
        <v>1</v>
      </c>
      <c r="H632" t="str">
        <f>IF(Personen[[#This Row],[Geschlecht_orig]]=0,"nb",IF(G632=1,"m","w"))</f>
        <v>m</v>
      </c>
      <c r="I632" t="str">
        <f t="shared" si="9"/>
        <v>erwachsen</v>
      </c>
      <c r="J632" t="str">
        <f>VLOOKUP(Personen[[#This Row],[Alter]],Altergruppe!$A$1:$C$7,3,TRUE)</f>
        <v>Pensionist/in</v>
      </c>
      <c r="K632" s="1" t="str">
        <f>LOWER(Personen[[#This Row],[email]])</f>
        <v>neila.caitlin@yopmail.com</v>
      </c>
      <c r="L632" s="1" t="str">
        <f>SUBSTITUTE(Personen[[#This Row],[email klein]],"yopmail.com","am-gym.at")</f>
        <v>neila.caitlin@am-gym.at</v>
      </c>
      <c r="M632" s="1" t="str">
        <f>REPLACE(Personen[[#This Row],[email klein]],LEN(K632)-11,12,"@am-gym.at")</f>
        <v>neila.caitlin@am-gym.at</v>
      </c>
    </row>
    <row r="633" spans="1:13" x14ac:dyDescent="0.3">
      <c r="A633">
        <v>1631</v>
      </c>
      <c r="B633" s="1" t="s">
        <v>1521</v>
      </c>
      <c r="C633" s="1" t="s">
        <v>1522</v>
      </c>
      <c r="D633" s="1" t="s">
        <v>1523</v>
      </c>
      <c r="E633">
        <v>28</v>
      </c>
      <c r="F633" s="2">
        <v>7373.79</v>
      </c>
      <c r="G633">
        <v>1</v>
      </c>
      <c r="H633" t="str">
        <f>IF(Personen[[#This Row],[Geschlecht_orig]]=0,"nb",IF(G633=1,"m","w"))</f>
        <v>m</v>
      </c>
      <c r="I633" t="str">
        <f t="shared" si="9"/>
        <v>erwachsen</v>
      </c>
      <c r="J633" t="str">
        <f>VLOOKUP(Personen[[#This Row],[Alter]],Altergruppe!$A$1:$C$7,3,TRUE)</f>
        <v>Erwachsene/r</v>
      </c>
      <c r="K633" s="1" t="str">
        <f>LOWER(Personen[[#This Row],[email]])</f>
        <v>myrtice.bultman@yopmail.com</v>
      </c>
      <c r="L633" s="1" t="str">
        <f>SUBSTITUTE(Personen[[#This Row],[email klein]],"yopmail.com","am-gym.at")</f>
        <v>myrtice.bultman@am-gym.at</v>
      </c>
      <c r="M633" s="1" t="str">
        <f>REPLACE(Personen[[#This Row],[email klein]],LEN(K633)-11,12,"@am-gym.at")</f>
        <v>myrtice.bultman@am-gym.at</v>
      </c>
    </row>
    <row r="634" spans="1:13" x14ac:dyDescent="0.3">
      <c r="A634">
        <v>1632</v>
      </c>
      <c r="B634" s="1" t="s">
        <v>116</v>
      </c>
      <c r="C634" s="1" t="s">
        <v>1524</v>
      </c>
      <c r="D634" s="1" t="s">
        <v>1525</v>
      </c>
      <c r="E634">
        <v>12</v>
      </c>
      <c r="F634" s="2">
        <v>0</v>
      </c>
      <c r="G634">
        <v>0</v>
      </c>
      <c r="H634" t="str">
        <f>IF(Personen[[#This Row],[Geschlecht_orig]]=0,"nb",IF(G634=1,"m","w"))</f>
        <v>nb</v>
      </c>
      <c r="I634" t="str">
        <f t="shared" si="9"/>
        <v>unmündig</v>
      </c>
      <c r="J634" t="str">
        <f>VLOOKUP(Personen[[#This Row],[Alter]],Altergruppe!$A$1:$C$7,3,TRUE)</f>
        <v>Kind</v>
      </c>
      <c r="K634" s="1" t="str">
        <f>LOWER(Personen[[#This Row],[email]])</f>
        <v>lorenza.meli@yopmail.com</v>
      </c>
      <c r="L634" s="1" t="str">
        <f>SUBSTITUTE(Personen[[#This Row],[email klein]],"yopmail.com","am-gym.at")</f>
        <v>lorenza.meli@am-gym.at</v>
      </c>
      <c r="M634" s="1" t="str">
        <f>REPLACE(Personen[[#This Row],[email klein]],LEN(K634)-11,12,"@am-gym.at")</f>
        <v>lorenza.meli@am-gym.at</v>
      </c>
    </row>
    <row r="635" spans="1:13" x14ac:dyDescent="0.3">
      <c r="A635">
        <v>1633</v>
      </c>
      <c r="B635" s="1" t="s">
        <v>622</v>
      </c>
      <c r="C635" s="1" t="s">
        <v>1283</v>
      </c>
      <c r="D635" s="1" t="s">
        <v>1526</v>
      </c>
      <c r="E635">
        <v>49</v>
      </c>
      <c r="F635" s="2">
        <v>6227.67</v>
      </c>
      <c r="G635">
        <v>2</v>
      </c>
      <c r="H635" t="str">
        <f>IF(Personen[[#This Row],[Geschlecht_orig]]=0,"nb",IF(G635=1,"m","w"))</f>
        <v>w</v>
      </c>
      <c r="I635" t="str">
        <f t="shared" si="9"/>
        <v>erwachsen</v>
      </c>
      <c r="J635" t="str">
        <f>VLOOKUP(Personen[[#This Row],[Alter]],Altergruppe!$A$1:$C$7,3,TRUE)</f>
        <v>Erwachsene/r</v>
      </c>
      <c r="K635" s="1" t="str">
        <f>LOWER(Personen[[#This Row],[email]])</f>
        <v>stevana.terencio@yopmail.com</v>
      </c>
      <c r="L635" s="1" t="str">
        <f>SUBSTITUTE(Personen[[#This Row],[email klein]],"yopmail.com","am-gym.at")</f>
        <v>stevana.terencio@am-gym.at</v>
      </c>
      <c r="M635" s="1" t="str">
        <f>REPLACE(Personen[[#This Row],[email klein]],LEN(K635)-11,12,"@am-gym.at")</f>
        <v>stevana.terencio@am-gym.at</v>
      </c>
    </row>
    <row r="636" spans="1:13" x14ac:dyDescent="0.3">
      <c r="A636">
        <v>1634</v>
      </c>
      <c r="B636" s="1" t="s">
        <v>1527</v>
      </c>
      <c r="C636" s="1" t="s">
        <v>1528</v>
      </c>
      <c r="D636" s="1" t="s">
        <v>1529</v>
      </c>
      <c r="E636">
        <v>66</v>
      </c>
      <c r="F636" s="2">
        <v>6530.47</v>
      </c>
      <c r="G636">
        <v>1</v>
      </c>
      <c r="H636" t="str">
        <f>IF(Personen[[#This Row],[Geschlecht_orig]]=0,"nb",IF(G636=1,"m","w"))</f>
        <v>m</v>
      </c>
      <c r="I636" t="str">
        <f t="shared" si="9"/>
        <v>erwachsen</v>
      </c>
      <c r="J636" t="str">
        <f>VLOOKUP(Personen[[#This Row],[Alter]],Altergruppe!$A$1:$C$7,3,TRUE)</f>
        <v>Pensionist/in</v>
      </c>
      <c r="K636" s="1" t="str">
        <f>LOWER(Personen[[#This Row],[email]])</f>
        <v>tiffie.vharat@yopmail.com</v>
      </c>
      <c r="L636" s="1" t="str">
        <f>SUBSTITUTE(Personen[[#This Row],[email klein]],"yopmail.com","am-gym.at")</f>
        <v>tiffie.vharat@am-gym.at</v>
      </c>
      <c r="M636" s="1" t="str">
        <f>REPLACE(Personen[[#This Row],[email klein]],LEN(K636)-11,12,"@am-gym.at")</f>
        <v>tiffie.vharat@am-gym.at</v>
      </c>
    </row>
    <row r="637" spans="1:13" x14ac:dyDescent="0.3">
      <c r="A637">
        <v>1635</v>
      </c>
      <c r="B637" s="1" t="s">
        <v>1378</v>
      </c>
      <c r="C637" s="1" t="s">
        <v>1530</v>
      </c>
      <c r="D637" s="1" t="s">
        <v>1531</v>
      </c>
      <c r="E637">
        <v>85</v>
      </c>
      <c r="F637" s="2">
        <v>303.33</v>
      </c>
      <c r="G637">
        <v>2</v>
      </c>
      <c r="H637" t="str">
        <f>IF(Personen[[#This Row],[Geschlecht_orig]]=0,"nb",IF(G637=1,"m","w"))</f>
        <v>w</v>
      </c>
      <c r="I637" t="str">
        <f t="shared" si="9"/>
        <v>erwachsen</v>
      </c>
      <c r="J637" t="str">
        <f>VLOOKUP(Personen[[#This Row],[Alter]],Altergruppe!$A$1:$C$7,3,TRUE)</f>
        <v>Pensionist/in</v>
      </c>
      <c r="K637" s="1" t="str">
        <f>LOWER(Personen[[#This Row],[email]])</f>
        <v>lila.hurley@yopmail.com</v>
      </c>
      <c r="L637" s="1" t="str">
        <f>SUBSTITUTE(Personen[[#This Row],[email klein]],"yopmail.com","am-gym.at")</f>
        <v>lila.hurley@am-gym.at</v>
      </c>
      <c r="M637" s="1" t="str">
        <f>REPLACE(Personen[[#This Row],[email klein]],LEN(K637)-11,12,"@am-gym.at")</f>
        <v>lila.hurley@am-gym.at</v>
      </c>
    </row>
    <row r="638" spans="1:13" x14ac:dyDescent="0.3">
      <c r="A638">
        <v>1636</v>
      </c>
      <c r="B638" s="1" t="s">
        <v>1532</v>
      </c>
      <c r="C638" s="1" t="s">
        <v>1533</v>
      </c>
      <c r="D638" s="1" t="s">
        <v>1534</v>
      </c>
      <c r="E638">
        <v>35</v>
      </c>
      <c r="F638" s="2">
        <v>9822.2800000000007</v>
      </c>
      <c r="G638">
        <v>1</v>
      </c>
      <c r="H638" t="str">
        <f>IF(Personen[[#This Row],[Geschlecht_orig]]=0,"nb",IF(G638=1,"m","w"))</f>
        <v>m</v>
      </c>
      <c r="I638" t="str">
        <f t="shared" si="9"/>
        <v>erwachsen</v>
      </c>
      <c r="J638" t="str">
        <f>VLOOKUP(Personen[[#This Row],[Alter]],Altergruppe!$A$1:$C$7,3,TRUE)</f>
        <v>Erwachsene/r</v>
      </c>
      <c r="K638" s="1" t="str">
        <f>LOWER(Personen[[#This Row],[email]])</f>
        <v>inga.tengdin@yopmail.com</v>
      </c>
      <c r="L638" s="1" t="str">
        <f>SUBSTITUTE(Personen[[#This Row],[email klein]],"yopmail.com","am-gym.at")</f>
        <v>inga.tengdin@am-gym.at</v>
      </c>
      <c r="M638" s="1" t="str">
        <f>REPLACE(Personen[[#This Row],[email klein]],LEN(K638)-11,12,"@am-gym.at")</f>
        <v>inga.tengdin@am-gym.at</v>
      </c>
    </row>
    <row r="639" spans="1:13" x14ac:dyDescent="0.3">
      <c r="A639">
        <v>1637</v>
      </c>
      <c r="B639" s="1" t="s">
        <v>964</v>
      </c>
      <c r="C639" s="1" t="s">
        <v>1535</v>
      </c>
      <c r="D639" s="1" t="s">
        <v>1536</v>
      </c>
      <c r="E639">
        <v>95</v>
      </c>
      <c r="F639" s="2">
        <v>4530.8900000000003</v>
      </c>
      <c r="G639">
        <v>1</v>
      </c>
      <c r="H639" t="str">
        <f>IF(Personen[[#This Row],[Geschlecht_orig]]=0,"nb",IF(G639=1,"m","w"))</f>
        <v>m</v>
      </c>
      <c r="I639" t="str">
        <f t="shared" si="9"/>
        <v>erwachsen</v>
      </c>
      <c r="J639" t="str">
        <f>VLOOKUP(Personen[[#This Row],[Alter]],Altergruppe!$A$1:$C$7,3,TRUE)</f>
        <v>Pensionist/in</v>
      </c>
      <c r="K639" s="1" t="str">
        <f>LOWER(Personen[[#This Row],[email]])</f>
        <v>cordi.ochs@yopmail.com</v>
      </c>
      <c r="L639" s="1" t="str">
        <f>SUBSTITUTE(Personen[[#This Row],[email klein]],"yopmail.com","am-gym.at")</f>
        <v>cordi.ochs@am-gym.at</v>
      </c>
      <c r="M639" s="1" t="str">
        <f>REPLACE(Personen[[#This Row],[email klein]],LEN(K639)-11,12,"@am-gym.at")</f>
        <v>cordi.ochs@am-gym.at</v>
      </c>
    </row>
    <row r="640" spans="1:13" x14ac:dyDescent="0.3">
      <c r="A640">
        <v>1638</v>
      </c>
      <c r="B640" s="1" t="s">
        <v>1537</v>
      </c>
      <c r="C640" s="1" t="s">
        <v>1538</v>
      </c>
      <c r="D640" s="1" t="s">
        <v>1539</v>
      </c>
      <c r="E640">
        <v>49</v>
      </c>
      <c r="F640" s="2">
        <v>442.38</v>
      </c>
      <c r="G640">
        <v>0</v>
      </c>
      <c r="H640" t="str">
        <f>IF(Personen[[#This Row],[Geschlecht_orig]]=0,"nb",IF(G640=1,"m","w"))</f>
        <v>nb</v>
      </c>
      <c r="I640" t="str">
        <f t="shared" si="9"/>
        <v>erwachsen</v>
      </c>
      <c r="J640" t="str">
        <f>VLOOKUP(Personen[[#This Row],[Alter]],Altergruppe!$A$1:$C$7,3,TRUE)</f>
        <v>Erwachsene/r</v>
      </c>
      <c r="K640" s="1" t="str">
        <f>LOWER(Personen[[#This Row],[email]])</f>
        <v>gaylene.croix@yopmail.com</v>
      </c>
      <c r="L640" s="1" t="str">
        <f>SUBSTITUTE(Personen[[#This Row],[email klein]],"yopmail.com","am-gym.at")</f>
        <v>gaylene.croix@am-gym.at</v>
      </c>
      <c r="M640" s="1" t="str">
        <f>REPLACE(Personen[[#This Row],[email klein]],LEN(K640)-11,12,"@am-gym.at")</f>
        <v>gaylene.croix@am-gym.at</v>
      </c>
    </row>
    <row r="641" spans="1:13" x14ac:dyDescent="0.3">
      <c r="A641">
        <v>1639</v>
      </c>
      <c r="B641" s="1" t="s">
        <v>1362</v>
      </c>
      <c r="C641" s="1" t="s">
        <v>342</v>
      </c>
      <c r="D641" s="1" t="s">
        <v>1540</v>
      </c>
      <c r="E641">
        <v>48</v>
      </c>
      <c r="F641" s="2">
        <v>8250.17</v>
      </c>
      <c r="G641">
        <v>0</v>
      </c>
      <c r="H641" t="str">
        <f>IF(Personen[[#This Row],[Geschlecht_orig]]=0,"nb",IF(G641=1,"m","w"))</f>
        <v>nb</v>
      </c>
      <c r="I641" t="str">
        <f t="shared" si="9"/>
        <v>erwachsen</v>
      </c>
      <c r="J641" t="str">
        <f>VLOOKUP(Personen[[#This Row],[Alter]],Altergruppe!$A$1:$C$7,3,TRUE)</f>
        <v>Erwachsene/r</v>
      </c>
      <c r="K641" s="1" t="str">
        <f>LOWER(Personen[[#This Row],[email]])</f>
        <v>leeanne.afton@yopmail.com</v>
      </c>
      <c r="L641" s="1" t="str">
        <f>SUBSTITUTE(Personen[[#This Row],[email klein]],"yopmail.com","am-gym.at")</f>
        <v>leeanne.afton@am-gym.at</v>
      </c>
      <c r="M641" s="1" t="str">
        <f>REPLACE(Personen[[#This Row],[email klein]],LEN(K641)-11,12,"@am-gym.at")</f>
        <v>leeanne.afton@am-gym.at</v>
      </c>
    </row>
    <row r="642" spans="1:13" x14ac:dyDescent="0.3">
      <c r="A642">
        <v>1640</v>
      </c>
      <c r="B642" s="1" t="s">
        <v>319</v>
      </c>
      <c r="C642" s="1" t="s">
        <v>1541</v>
      </c>
      <c r="D642" s="1" t="s">
        <v>1542</v>
      </c>
      <c r="E642">
        <v>32</v>
      </c>
      <c r="F642" s="2">
        <v>4650.92</v>
      </c>
      <c r="G642">
        <v>0</v>
      </c>
      <c r="H642" t="str">
        <f>IF(Personen[[#This Row],[Geschlecht_orig]]=0,"nb",IF(G642=1,"m","w"))</f>
        <v>nb</v>
      </c>
      <c r="I642" t="str">
        <f t="shared" ref="I642:I705" si="10">IF(E642&lt;14,"unmündig",IF(E642&lt;18,"minderjährig","erwachsen"))</f>
        <v>erwachsen</v>
      </c>
      <c r="J642" t="str">
        <f>VLOOKUP(Personen[[#This Row],[Alter]],Altergruppe!$A$1:$C$7,3,TRUE)</f>
        <v>Erwachsene/r</v>
      </c>
      <c r="K642" s="1" t="str">
        <f>LOWER(Personen[[#This Row],[email]])</f>
        <v>marylou.barrus@yopmail.com</v>
      </c>
      <c r="L642" s="1" t="str">
        <f>SUBSTITUTE(Personen[[#This Row],[email klein]],"yopmail.com","am-gym.at")</f>
        <v>marylou.barrus@am-gym.at</v>
      </c>
      <c r="M642" s="1" t="str">
        <f>REPLACE(Personen[[#This Row],[email klein]],LEN(K642)-11,12,"@am-gym.at")</f>
        <v>marylou.barrus@am-gym.at</v>
      </c>
    </row>
    <row r="643" spans="1:13" x14ac:dyDescent="0.3">
      <c r="A643">
        <v>1641</v>
      </c>
      <c r="B643" s="1" t="s">
        <v>1543</v>
      </c>
      <c r="C643" s="1" t="s">
        <v>1544</v>
      </c>
      <c r="D643" s="1" t="s">
        <v>1545</v>
      </c>
      <c r="E643">
        <v>99</v>
      </c>
      <c r="F643" s="2">
        <v>593.95000000000005</v>
      </c>
      <c r="G643">
        <v>1</v>
      </c>
      <c r="H643" t="str">
        <f>IF(Personen[[#This Row],[Geschlecht_orig]]=0,"nb",IF(G643=1,"m","w"))</f>
        <v>m</v>
      </c>
      <c r="I643" t="str">
        <f t="shared" si="10"/>
        <v>erwachsen</v>
      </c>
      <c r="J643" t="str">
        <f>VLOOKUP(Personen[[#This Row],[Alter]],Altergruppe!$A$1:$C$7,3,TRUE)</f>
        <v>Pensionist/in</v>
      </c>
      <c r="K643" s="1" t="str">
        <f>LOWER(Personen[[#This Row],[email]])</f>
        <v>brena.bronk@yopmail.com</v>
      </c>
      <c r="L643" s="1" t="str">
        <f>SUBSTITUTE(Personen[[#This Row],[email klein]],"yopmail.com","am-gym.at")</f>
        <v>brena.bronk@am-gym.at</v>
      </c>
      <c r="M643" s="1" t="str">
        <f>REPLACE(Personen[[#This Row],[email klein]],LEN(K643)-11,12,"@am-gym.at")</f>
        <v>brena.bronk@am-gym.at</v>
      </c>
    </row>
    <row r="644" spans="1:13" x14ac:dyDescent="0.3">
      <c r="A644">
        <v>1642</v>
      </c>
      <c r="B644" s="1" t="s">
        <v>1546</v>
      </c>
      <c r="C644" s="1" t="s">
        <v>1547</v>
      </c>
      <c r="D644" s="1" t="s">
        <v>1548</v>
      </c>
      <c r="E644">
        <v>49</v>
      </c>
      <c r="F644" s="2">
        <v>6789.61</v>
      </c>
      <c r="G644">
        <v>2</v>
      </c>
      <c r="H644" t="str">
        <f>IF(Personen[[#This Row],[Geschlecht_orig]]=0,"nb",IF(G644=1,"m","w"))</f>
        <v>w</v>
      </c>
      <c r="I644" t="str">
        <f t="shared" si="10"/>
        <v>erwachsen</v>
      </c>
      <c r="J644" t="str">
        <f>VLOOKUP(Personen[[#This Row],[Alter]],Altergruppe!$A$1:$C$7,3,TRUE)</f>
        <v>Erwachsene/r</v>
      </c>
      <c r="K644" s="1" t="str">
        <f>LOWER(Personen[[#This Row],[email]])</f>
        <v>ebonee.gordon@yopmail.com</v>
      </c>
      <c r="L644" s="1" t="str">
        <f>SUBSTITUTE(Personen[[#This Row],[email klein]],"yopmail.com","am-gym.at")</f>
        <v>ebonee.gordon@am-gym.at</v>
      </c>
      <c r="M644" s="1" t="str">
        <f>REPLACE(Personen[[#This Row],[email klein]],LEN(K644)-11,12,"@am-gym.at")</f>
        <v>ebonee.gordon@am-gym.at</v>
      </c>
    </row>
    <row r="645" spans="1:13" x14ac:dyDescent="0.3">
      <c r="A645">
        <v>1643</v>
      </c>
      <c r="B645" s="1" t="s">
        <v>1549</v>
      </c>
      <c r="C645" s="1" t="s">
        <v>1550</v>
      </c>
      <c r="D645" s="1" t="s">
        <v>1551</v>
      </c>
      <c r="E645">
        <v>64</v>
      </c>
      <c r="F645" s="2">
        <v>4000.83</v>
      </c>
      <c r="G645">
        <v>1</v>
      </c>
      <c r="H645" t="str">
        <f>IF(Personen[[#This Row],[Geschlecht_orig]]=0,"nb",IF(G645=1,"m","w"))</f>
        <v>m</v>
      </c>
      <c r="I645" t="str">
        <f t="shared" si="10"/>
        <v>erwachsen</v>
      </c>
      <c r="J645" t="str">
        <f>VLOOKUP(Personen[[#This Row],[Alter]],Altergruppe!$A$1:$C$7,3,TRUE)</f>
        <v>Erwachsene/r</v>
      </c>
      <c r="K645" s="1" t="str">
        <f>LOWER(Personen[[#This Row],[email]])</f>
        <v>sybille.neva@yopmail.com</v>
      </c>
      <c r="L645" s="1" t="str">
        <f>SUBSTITUTE(Personen[[#This Row],[email klein]],"yopmail.com","am-gym.at")</f>
        <v>sybille.neva@am-gym.at</v>
      </c>
      <c r="M645" s="1" t="str">
        <f>REPLACE(Personen[[#This Row],[email klein]],LEN(K645)-11,12,"@am-gym.at")</f>
        <v>sybille.neva@am-gym.at</v>
      </c>
    </row>
    <row r="646" spans="1:13" x14ac:dyDescent="0.3">
      <c r="A646">
        <v>1644</v>
      </c>
      <c r="B646" s="1" t="s">
        <v>757</v>
      </c>
      <c r="C646" s="1" t="s">
        <v>1552</v>
      </c>
      <c r="D646" s="1" t="s">
        <v>1553</v>
      </c>
      <c r="E646">
        <v>96</v>
      </c>
      <c r="F646" s="2">
        <v>4220.54</v>
      </c>
      <c r="G646">
        <v>0</v>
      </c>
      <c r="H646" t="str">
        <f>IF(Personen[[#This Row],[Geschlecht_orig]]=0,"nb",IF(G646=1,"m","w"))</f>
        <v>nb</v>
      </c>
      <c r="I646" t="str">
        <f t="shared" si="10"/>
        <v>erwachsen</v>
      </c>
      <c r="J646" t="str">
        <f>VLOOKUP(Personen[[#This Row],[Alter]],Altergruppe!$A$1:$C$7,3,TRUE)</f>
        <v>Pensionist/in</v>
      </c>
      <c r="K646" s="1" t="str">
        <f>LOWER(Personen[[#This Row],[email]])</f>
        <v>jessamyn.blake@yopmail.com</v>
      </c>
      <c r="L646" s="1" t="str">
        <f>SUBSTITUTE(Personen[[#This Row],[email klein]],"yopmail.com","am-gym.at")</f>
        <v>jessamyn.blake@am-gym.at</v>
      </c>
      <c r="M646" s="1" t="str">
        <f>REPLACE(Personen[[#This Row],[email klein]],LEN(K646)-11,12,"@am-gym.at")</f>
        <v>jessamyn.blake@am-gym.at</v>
      </c>
    </row>
    <row r="647" spans="1:13" x14ac:dyDescent="0.3">
      <c r="A647">
        <v>1645</v>
      </c>
      <c r="B647" s="1" t="s">
        <v>225</v>
      </c>
      <c r="C647" s="1" t="s">
        <v>1554</v>
      </c>
      <c r="D647" s="1" t="s">
        <v>1555</v>
      </c>
      <c r="E647">
        <v>56</v>
      </c>
      <c r="F647" s="2">
        <v>3152.51</v>
      </c>
      <c r="G647">
        <v>2</v>
      </c>
      <c r="H647" t="str">
        <f>IF(Personen[[#This Row],[Geschlecht_orig]]=0,"nb",IF(G647=1,"m","w"))</f>
        <v>w</v>
      </c>
      <c r="I647" t="str">
        <f t="shared" si="10"/>
        <v>erwachsen</v>
      </c>
      <c r="J647" t="str">
        <f>VLOOKUP(Personen[[#This Row],[Alter]],Altergruppe!$A$1:$C$7,3,TRUE)</f>
        <v>Erwachsene/r</v>
      </c>
      <c r="K647" s="1" t="str">
        <f>LOWER(Personen[[#This Row],[email]])</f>
        <v>penelopa.margarete@yopmail.com</v>
      </c>
      <c r="L647" s="1" t="str">
        <f>SUBSTITUTE(Personen[[#This Row],[email klein]],"yopmail.com","am-gym.at")</f>
        <v>penelopa.margarete@am-gym.at</v>
      </c>
      <c r="M647" s="1" t="str">
        <f>REPLACE(Personen[[#This Row],[email klein]],LEN(K647)-11,12,"@am-gym.at")</f>
        <v>penelopa.margarete@am-gym.at</v>
      </c>
    </row>
    <row r="648" spans="1:13" x14ac:dyDescent="0.3">
      <c r="A648">
        <v>1646</v>
      </c>
      <c r="B648" s="1" t="s">
        <v>922</v>
      </c>
      <c r="C648" s="1" t="s">
        <v>1556</v>
      </c>
      <c r="D648" s="1" t="s">
        <v>1557</v>
      </c>
      <c r="E648">
        <v>83</v>
      </c>
      <c r="F648" s="2">
        <v>1747.64</v>
      </c>
      <c r="G648">
        <v>0</v>
      </c>
      <c r="H648" t="str">
        <f>IF(Personen[[#This Row],[Geschlecht_orig]]=0,"nb",IF(G648=1,"m","w"))</f>
        <v>nb</v>
      </c>
      <c r="I648" t="str">
        <f t="shared" si="10"/>
        <v>erwachsen</v>
      </c>
      <c r="J648" t="str">
        <f>VLOOKUP(Personen[[#This Row],[Alter]],Altergruppe!$A$1:$C$7,3,TRUE)</f>
        <v>Pensionist/in</v>
      </c>
      <c r="K648" s="1" t="str">
        <f>LOWER(Personen[[#This Row],[email]])</f>
        <v>susan.aida@yopmail.com</v>
      </c>
      <c r="L648" s="1" t="str">
        <f>SUBSTITUTE(Personen[[#This Row],[email klein]],"yopmail.com","am-gym.at")</f>
        <v>susan.aida@am-gym.at</v>
      </c>
      <c r="M648" s="1" t="str">
        <f>REPLACE(Personen[[#This Row],[email klein]],LEN(K648)-11,12,"@am-gym.at")</f>
        <v>susan.aida@am-gym.at</v>
      </c>
    </row>
    <row r="649" spans="1:13" x14ac:dyDescent="0.3">
      <c r="A649">
        <v>1647</v>
      </c>
      <c r="B649" s="1" t="s">
        <v>413</v>
      </c>
      <c r="C649" s="1" t="s">
        <v>981</v>
      </c>
      <c r="D649" s="1" t="s">
        <v>1558</v>
      </c>
      <c r="E649">
        <v>50</v>
      </c>
      <c r="F649" s="2">
        <v>8834.16</v>
      </c>
      <c r="G649">
        <v>0</v>
      </c>
      <c r="H649" t="str">
        <f>IF(Personen[[#This Row],[Geschlecht_orig]]=0,"nb",IF(G649=1,"m","w"))</f>
        <v>nb</v>
      </c>
      <c r="I649" t="str">
        <f t="shared" si="10"/>
        <v>erwachsen</v>
      </c>
      <c r="J649" t="str">
        <f>VLOOKUP(Personen[[#This Row],[Alter]],Altergruppe!$A$1:$C$7,3,TRUE)</f>
        <v>Erwachsene/r</v>
      </c>
      <c r="K649" s="1" t="str">
        <f>LOWER(Personen[[#This Row],[email]])</f>
        <v>raquela.luhe@yopmail.com</v>
      </c>
      <c r="L649" s="1" t="str">
        <f>SUBSTITUTE(Personen[[#This Row],[email klein]],"yopmail.com","am-gym.at")</f>
        <v>raquela.luhe@am-gym.at</v>
      </c>
      <c r="M649" s="1" t="str">
        <f>REPLACE(Personen[[#This Row],[email klein]],LEN(K649)-11,12,"@am-gym.at")</f>
        <v>raquela.luhe@am-gym.at</v>
      </c>
    </row>
    <row r="650" spans="1:13" x14ac:dyDescent="0.3">
      <c r="A650">
        <v>1648</v>
      </c>
      <c r="B650" s="1" t="s">
        <v>464</v>
      </c>
      <c r="C650" s="1" t="s">
        <v>1559</v>
      </c>
      <c r="D650" s="1" t="s">
        <v>1560</v>
      </c>
      <c r="E650">
        <v>10</v>
      </c>
      <c r="F650" s="2">
        <v>0</v>
      </c>
      <c r="G650">
        <v>0</v>
      </c>
      <c r="H650" t="str">
        <f>IF(Personen[[#This Row],[Geschlecht_orig]]=0,"nb",IF(G650=1,"m","w"))</f>
        <v>nb</v>
      </c>
      <c r="I650" t="str">
        <f t="shared" si="10"/>
        <v>unmündig</v>
      </c>
      <c r="J650" t="str">
        <f>VLOOKUP(Personen[[#This Row],[Alter]],Altergruppe!$A$1:$C$7,3,TRUE)</f>
        <v>Kind</v>
      </c>
      <c r="K650" s="1" t="str">
        <f>LOWER(Personen[[#This Row],[email]])</f>
        <v>nannie.shelba@yopmail.com</v>
      </c>
      <c r="L650" s="1" t="str">
        <f>SUBSTITUTE(Personen[[#This Row],[email klein]],"yopmail.com","am-gym.at")</f>
        <v>nannie.shelba@am-gym.at</v>
      </c>
      <c r="M650" s="1" t="str">
        <f>REPLACE(Personen[[#This Row],[email klein]],LEN(K650)-11,12,"@am-gym.at")</f>
        <v>nannie.shelba@am-gym.at</v>
      </c>
    </row>
    <row r="651" spans="1:13" x14ac:dyDescent="0.3">
      <c r="A651">
        <v>1649</v>
      </c>
      <c r="B651" s="1" t="s">
        <v>1411</v>
      </c>
      <c r="C651" s="1" t="s">
        <v>462</v>
      </c>
      <c r="D651" s="1" t="s">
        <v>1561</v>
      </c>
      <c r="E651">
        <v>17</v>
      </c>
      <c r="F651" s="2">
        <v>0</v>
      </c>
      <c r="G651">
        <v>0</v>
      </c>
      <c r="H651" t="str">
        <f>IF(Personen[[#This Row],[Geschlecht_orig]]=0,"nb",IF(G651=1,"m","w"))</f>
        <v>nb</v>
      </c>
      <c r="I651" t="str">
        <f t="shared" si="10"/>
        <v>minderjährig</v>
      </c>
      <c r="J651" t="str">
        <f>VLOOKUP(Personen[[#This Row],[Alter]],Altergruppe!$A$1:$C$7,3,TRUE)</f>
        <v>Jugendliche/r</v>
      </c>
      <c r="K651" s="1" t="str">
        <f>LOWER(Personen[[#This Row],[email]])</f>
        <v>calla.shanley@yopmail.com</v>
      </c>
      <c r="L651" s="1" t="str">
        <f>SUBSTITUTE(Personen[[#This Row],[email klein]],"yopmail.com","am-gym.at")</f>
        <v>calla.shanley@am-gym.at</v>
      </c>
      <c r="M651" s="1" t="str">
        <f>REPLACE(Personen[[#This Row],[email klein]],LEN(K651)-11,12,"@am-gym.at")</f>
        <v>calla.shanley@am-gym.at</v>
      </c>
    </row>
    <row r="652" spans="1:13" x14ac:dyDescent="0.3">
      <c r="A652">
        <v>1650</v>
      </c>
      <c r="B652" s="1" t="s">
        <v>481</v>
      </c>
      <c r="C652" s="1" t="s">
        <v>1562</v>
      </c>
      <c r="D652" s="1" t="s">
        <v>1563</v>
      </c>
      <c r="E652">
        <v>18</v>
      </c>
      <c r="F652" s="2">
        <v>3049.03</v>
      </c>
      <c r="G652">
        <v>2</v>
      </c>
      <c r="H652" t="str">
        <f>IF(Personen[[#This Row],[Geschlecht_orig]]=0,"nb",IF(G652=1,"m","w"))</f>
        <v>w</v>
      </c>
      <c r="I652" t="str">
        <f t="shared" si="10"/>
        <v>erwachsen</v>
      </c>
      <c r="J652" t="str">
        <f>VLOOKUP(Personen[[#This Row],[Alter]],Altergruppe!$A$1:$C$7,3,TRUE)</f>
        <v>Erwachsene/r</v>
      </c>
      <c r="K652" s="1" t="str">
        <f>LOWER(Personen[[#This Row],[email]])</f>
        <v>jinny.mauer@yopmail.com</v>
      </c>
      <c r="L652" s="1" t="str">
        <f>SUBSTITUTE(Personen[[#This Row],[email klein]],"yopmail.com","am-gym.at")</f>
        <v>jinny.mauer@am-gym.at</v>
      </c>
      <c r="M652" s="1" t="str">
        <f>REPLACE(Personen[[#This Row],[email klein]],LEN(K652)-11,12,"@am-gym.at")</f>
        <v>jinny.mauer@am-gym.at</v>
      </c>
    </row>
    <row r="653" spans="1:13" x14ac:dyDescent="0.3">
      <c r="A653">
        <v>1651</v>
      </c>
      <c r="B653" s="1" t="s">
        <v>1564</v>
      </c>
      <c r="C653" s="1" t="s">
        <v>201</v>
      </c>
      <c r="D653" s="1" t="s">
        <v>1565</v>
      </c>
      <c r="E653">
        <v>49</v>
      </c>
      <c r="F653" s="2">
        <v>7304.63</v>
      </c>
      <c r="G653">
        <v>2</v>
      </c>
      <c r="H653" t="str">
        <f>IF(Personen[[#This Row],[Geschlecht_orig]]=0,"nb",IF(G653=1,"m","w"))</f>
        <v>w</v>
      </c>
      <c r="I653" t="str">
        <f t="shared" si="10"/>
        <v>erwachsen</v>
      </c>
      <c r="J653" t="str">
        <f>VLOOKUP(Personen[[#This Row],[Alter]],Altergruppe!$A$1:$C$7,3,TRUE)</f>
        <v>Erwachsene/r</v>
      </c>
      <c r="K653" s="1" t="str">
        <f>LOWER(Personen[[#This Row],[email]])</f>
        <v>margalo.septima@yopmail.com</v>
      </c>
      <c r="L653" s="1" t="str">
        <f>SUBSTITUTE(Personen[[#This Row],[email klein]],"yopmail.com","am-gym.at")</f>
        <v>margalo.septima@am-gym.at</v>
      </c>
      <c r="M653" s="1" t="str">
        <f>REPLACE(Personen[[#This Row],[email klein]],LEN(K653)-11,12,"@am-gym.at")</f>
        <v>margalo.septima@am-gym.at</v>
      </c>
    </row>
    <row r="654" spans="1:13" x14ac:dyDescent="0.3">
      <c r="A654">
        <v>1652</v>
      </c>
      <c r="B654" s="1" t="s">
        <v>1566</v>
      </c>
      <c r="C654" s="1" t="s">
        <v>1567</v>
      </c>
      <c r="D654" s="1" t="s">
        <v>1568</v>
      </c>
      <c r="E654">
        <v>97</v>
      </c>
      <c r="F654" s="2">
        <v>6619.02</v>
      </c>
      <c r="G654">
        <v>2</v>
      </c>
      <c r="H654" t="str">
        <f>IF(Personen[[#This Row],[Geschlecht_orig]]=0,"nb",IF(G654=1,"m","w"))</f>
        <v>w</v>
      </c>
      <c r="I654" t="str">
        <f t="shared" si="10"/>
        <v>erwachsen</v>
      </c>
      <c r="J654" t="str">
        <f>VLOOKUP(Personen[[#This Row],[Alter]],Altergruppe!$A$1:$C$7,3,TRUE)</f>
        <v>Pensionist/in</v>
      </c>
      <c r="K654" s="1" t="str">
        <f>LOWER(Personen[[#This Row],[email]])</f>
        <v>basia.diann@yopmail.com</v>
      </c>
      <c r="L654" s="1" t="str">
        <f>SUBSTITUTE(Personen[[#This Row],[email klein]],"yopmail.com","am-gym.at")</f>
        <v>basia.diann@am-gym.at</v>
      </c>
      <c r="M654" s="1" t="str">
        <f>REPLACE(Personen[[#This Row],[email klein]],LEN(K654)-11,12,"@am-gym.at")</f>
        <v>basia.diann@am-gym.at</v>
      </c>
    </row>
    <row r="655" spans="1:13" x14ac:dyDescent="0.3">
      <c r="A655">
        <v>1653</v>
      </c>
      <c r="B655" s="1" t="s">
        <v>85</v>
      </c>
      <c r="C655" s="1" t="s">
        <v>1569</v>
      </c>
      <c r="D655" s="1" t="s">
        <v>1570</v>
      </c>
      <c r="E655">
        <v>20</v>
      </c>
      <c r="F655" s="2">
        <v>9626.18</v>
      </c>
      <c r="G655">
        <v>0</v>
      </c>
      <c r="H655" t="str">
        <f>IF(Personen[[#This Row],[Geschlecht_orig]]=0,"nb",IF(G655=1,"m","w"))</f>
        <v>nb</v>
      </c>
      <c r="I655" t="str">
        <f t="shared" si="10"/>
        <v>erwachsen</v>
      </c>
      <c r="J655" t="str">
        <f>VLOOKUP(Personen[[#This Row],[Alter]],Altergruppe!$A$1:$C$7,3,TRUE)</f>
        <v>Erwachsene/r</v>
      </c>
      <c r="K655" s="1" t="str">
        <f>LOWER(Personen[[#This Row],[email]])</f>
        <v>ivett.lubin@yopmail.com</v>
      </c>
      <c r="L655" s="1" t="str">
        <f>SUBSTITUTE(Personen[[#This Row],[email klein]],"yopmail.com","am-gym.at")</f>
        <v>ivett.lubin@am-gym.at</v>
      </c>
      <c r="M655" s="1" t="str">
        <f>REPLACE(Personen[[#This Row],[email klein]],LEN(K655)-11,12,"@am-gym.at")</f>
        <v>ivett.lubin@am-gym.at</v>
      </c>
    </row>
    <row r="656" spans="1:13" x14ac:dyDescent="0.3">
      <c r="A656">
        <v>1654</v>
      </c>
      <c r="B656" s="1" t="s">
        <v>1516</v>
      </c>
      <c r="C656" s="1" t="s">
        <v>1571</v>
      </c>
      <c r="D656" s="1" t="s">
        <v>1572</v>
      </c>
      <c r="E656">
        <v>69</v>
      </c>
      <c r="F656" s="2">
        <v>2061.37</v>
      </c>
      <c r="G656">
        <v>2</v>
      </c>
      <c r="H656" t="str">
        <f>IF(Personen[[#This Row],[Geschlecht_orig]]=0,"nb",IF(G656=1,"m","w"))</f>
        <v>w</v>
      </c>
      <c r="I656" t="str">
        <f t="shared" si="10"/>
        <v>erwachsen</v>
      </c>
      <c r="J656" t="str">
        <f>VLOOKUP(Personen[[#This Row],[Alter]],Altergruppe!$A$1:$C$7,3,TRUE)</f>
        <v>Pensionist/in</v>
      </c>
      <c r="K656" s="1" t="str">
        <f>LOWER(Personen[[#This Row],[email]])</f>
        <v>dyann.rocray@yopmail.com</v>
      </c>
      <c r="L656" s="1" t="str">
        <f>SUBSTITUTE(Personen[[#This Row],[email klein]],"yopmail.com","am-gym.at")</f>
        <v>dyann.rocray@am-gym.at</v>
      </c>
      <c r="M656" s="1" t="str">
        <f>REPLACE(Personen[[#This Row],[email klein]],LEN(K656)-11,12,"@am-gym.at")</f>
        <v>dyann.rocray@am-gym.at</v>
      </c>
    </row>
    <row r="657" spans="1:13" x14ac:dyDescent="0.3">
      <c r="A657">
        <v>1655</v>
      </c>
      <c r="B657" s="1" t="s">
        <v>10</v>
      </c>
      <c r="C657" s="1" t="s">
        <v>1573</v>
      </c>
      <c r="D657" s="1" t="s">
        <v>1574</v>
      </c>
      <c r="E657">
        <v>67</v>
      </c>
      <c r="F657" s="2">
        <v>9276.24</v>
      </c>
      <c r="G657">
        <v>2</v>
      </c>
      <c r="H657" t="str">
        <f>IF(Personen[[#This Row],[Geschlecht_orig]]=0,"nb",IF(G657=1,"m","w"))</f>
        <v>w</v>
      </c>
      <c r="I657" t="str">
        <f t="shared" si="10"/>
        <v>erwachsen</v>
      </c>
      <c r="J657" t="str">
        <f>VLOOKUP(Personen[[#This Row],[Alter]],Altergruppe!$A$1:$C$7,3,TRUE)</f>
        <v>Pensionist/in</v>
      </c>
      <c r="K657" s="1" t="str">
        <f>LOWER(Personen[[#This Row],[email]])</f>
        <v>june.valoniah@yopmail.com</v>
      </c>
      <c r="L657" s="1" t="str">
        <f>SUBSTITUTE(Personen[[#This Row],[email klein]],"yopmail.com","am-gym.at")</f>
        <v>june.valoniah@am-gym.at</v>
      </c>
      <c r="M657" s="1" t="str">
        <f>REPLACE(Personen[[#This Row],[email klein]],LEN(K657)-11,12,"@am-gym.at")</f>
        <v>june.valoniah@am-gym.at</v>
      </c>
    </row>
    <row r="658" spans="1:13" x14ac:dyDescent="0.3">
      <c r="A658">
        <v>1656</v>
      </c>
      <c r="B658" s="1" t="s">
        <v>49</v>
      </c>
      <c r="C658" s="1" t="s">
        <v>1575</v>
      </c>
      <c r="D658" s="1" t="s">
        <v>1576</v>
      </c>
      <c r="E658">
        <v>87</v>
      </c>
      <c r="F658" s="2">
        <v>3203.83</v>
      </c>
      <c r="G658">
        <v>2</v>
      </c>
      <c r="H658" t="str">
        <f>IF(Personen[[#This Row],[Geschlecht_orig]]=0,"nb",IF(G658=1,"m","w"))</f>
        <v>w</v>
      </c>
      <c r="I658" t="str">
        <f t="shared" si="10"/>
        <v>erwachsen</v>
      </c>
      <c r="J658" t="str">
        <f>VLOOKUP(Personen[[#This Row],[Alter]],Altergruppe!$A$1:$C$7,3,TRUE)</f>
        <v>Pensionist/in</v>
      </c>
      <c r="K658" s="1" t="str">
        <f>LOWER(Personen[[#This Row],[email]])</f>
        <v>collen.lilybelle@yopmail.com</v>
      </c>
      <c r="L658" s="1" t="str">
        <f>SUBSTITUTE(Personen[[#This Row],[email klein]],"yopmail.com","am-gym.at")</f>
        <v>collen.lilybelle@am-gym.at</v>
      </c>
      <c r="M658" s="1" t="str">
        <f>REPLACE(Personen[[#This Row],[email klein]],LEN(K658)-11,12,"@am-gym.at")</f>
        <v>collen.lilybelle@am-gym.at</v>
      </c>
    </row>
    <row r="659" spans="1:13" x14ac:dyDescent="0.3">
      <c r="A659">
        <v>1657</v>
      </c>
      <c r="B659" s="1" t="s">
        <v>1577</v>
      </c>
      <c r="C659" s="1" t="s">
        <v>1578</v>
      </c>
      <c r="D659" s="1" t="s">
        <v>1579</v>
      </c>
      <c r="E659">
        <v>52</v>
      </c>
      <c r="F659" s="2">
        <v>7213.38</v>
      </c>
      <c r="G659">
        <v>1</v>
      </c>
      <c r="H659" t="str">
        <f>IF(Personen[[#This Row],[Geschlecht_orig]]=0,"nb",IF(G659=1,"m","w"))</f>
        <v>m</v>
      </c>
      <c r="I659" t="str">
        <f t="shared" si="10"/>
        <v>erwachsen</v>
      </c>
      <c r="J659" t="str">
        <f>VLOOKUP(Personen[[#This Row],[Alter]],Altergruppe!$A$1:$C$7,3,TRUE)</f>
        <v>Erwachsene/r</v>
      </c>
      <c r="K659" s="1" t="str">
        <f>LOWER(Personen[[#This Row],[email]])</f>
        <v>giustina.ulphia@yopmail.com</v>
      </c>
      <c r="L659" s="1" t="str">
        <f>SUBSTITUTE(Personen[[#This Row],[email klein]],"yopmail.com","am-gym.at")</f>
        <v>giustina.ulphia@am-gym.at</v>
      </c>
      <c r="M659" s="1" t="str">
        <f>REPLACE(Personen[[#This Row],[email klein]],LEN(K659)-11,12,"@am-gym.at")</f>
        <v>giustina.ulphia@am-gym.at</v>
      </c>
    </row>
    <row r="660" spans="1:13" x14ac:dyDescent="0.3">
      <c r="A660">
        <v>1658</v>
      </c>
      <c r="B660" s="1" t="s">
        <v>1429</v>
      </c>
      <c r="C660" s="1" t="s">
        <v>1580</v>
      </c>
      <c r="D660" s="1" t="s">
        <v>1581</v>
      </c>
      <c r="E660">
        <v>18</v>
      </c>
      <c r="F660" s="2">
        <v>8195.77</v>
      </c>
      <c r="G660">
        <v>1</v>
      </c>
      <c r="H660" t="str">
        <f>IF(Personen[[#This Row],[Geschlecht_orig]]=0,"nb",IF(G660=1,"m","w"))</f>
        <v>m</v>
      </c>
      <c r="I660" t="str">
        <f t="shared" si="10"/>
        <v>erwachsen</v>
      </c>
      <c r="J660" t="str">
        <f>VLOOKUP(Personen[[#This Row],[Alter]],Altergruppe!$A$1:$C$7,3,TRUE)</f>
        <v>Erwachsene/r</v>
      </c>
      <c r="K660" s="1" t="str">
        <f>LOWER(Personen[[#This Row],[email]])</f>
        <v>deedee.engdahl@yopmail.com</v>
      </c>
      <c r="L660" s="1" t="str">
        <f>SUBSTITUTE(Personen[[#This Row],[email klein]],"yopmail.com","am-gym.at")</f>
        <v>deedee.engdahl@am-gym.at</v>
      </c>
      <c r="M660" s="1" t="str">
        <f>REPLACE(Personen[[#This Row],[email klein]],LEN(K660)-11,12,"@am-gym.at")</f>
        <v>deedee.engdahl@am-gym.at</v>
      </c>
    </row>
    <row r="661" spans="1:13" x14ac:dyDescent="0.3">
      <c r="A661">
        <v>1659</v>
      </c>
      <c r="B661" s="1" t="s">
        <v>1421</v>
      </c>
      <c r="C661" s="1" t="s">
        <v>1582</v>
      </c>
      <c r="D661" s="1" t="s">
        <v>1583</v>
      </c>
      <c r="E661">
        <v>27</v>
      </c>
      <c r="F661" s="2">
        <v>2753.38</v>
      </c>
      <c r="G661">
        <v>2</v>
      </c>
      <c r="H661" t="str">
        <f>IF(Personen[[#This Row],[Geschlecht_orig]]=0,"nb",IF(G661=1,"m","w"))</f>
        <v>w</v>
      </c>
      <c r="I661" t="str">
        <f t="shared" si="10"/>
        <v>erwachsen</v>
      </c>
      <c r="J661" t="str">
        <f>VLOOKUP(Personen[[#This Row],[Alter]],Altergruppe!$A$1:$C$7,3,TRUE)</f>
        <v>Erwachsene/r</v>
      </c>
      <c r="K661" s="1" t="str">
        <f>LOWER(Personen[[#This Row],[email]])</f>
        <v>amalie.laurianne@yopmail.com</v>
      </c>
      <c r="L661" s="1" t="str">
        <f>SUBSTITUTE(Personen[[#This Row],[email klein]],"yopmail.com","am-gym.at")</f>
        <v>amalie.laurianne@am-gym.at</v>
      </c>
      <c r="M661" s="1" t="str">
        <f>REPLACE(Personen[[#This Row],[email klein]],LEN(K661)-11,12,"@am-gym.at")</f>
        <v>amalie.laurianne@am-gym.at</v>
      </c>
    </row>
    <row r="662" spans="1:13" x14ac:dyDescent="0.3">
      <c r="A662">
        <v>1660</v>
      </c>
      <c r="B662" s="1" t="s">
        <v>1584</v>
      </c>
      <c r="C662" s="1" t="s">
        <v>1011</v>
      </c>
      <c r="D662" s="1" t="s">
        <v>1585</v>
      </c>
      <c r="E662">
        <v>49</v>
      </c>
      <c r="F662" s="2">
        <v>3308.52</v>
      </c>
      <c r="G662">
        <v>2</v>
      </c>
      <c r="H662" t="str">
        <f>IF(Personen[[#This Row],[Geschlecht_orig]]=0,"nb",IF(G662=1,"m","w"))</f>
        <v>w</v>
      </c>
      <c r="I662" t="str">
        <f t="shared" si="10"/>
        <v>erwachsen</v>
      </c>
      <c r="J662" t="str">
        <f>VLOOKUP(Personen[[#This Row],[Alter]],Altergruppe!$A$1:$C$7,3,TRUE)</f>
        <v>Erwachsene/r</v>
      </c>
      <c r="K662" s="1" t="str">
        <f>LOWER(Personen[[#This Row],[email]])</f>
        <v>lenna.carlson@yopmail.com</v>
      </c>
      <c r="L662" s="1" t="str">
        <f>SUBSTITUTE(Personen[[#This Row],[email klein]],"yopmail.com","am-gym.at")</f>
        <v>lenna.carlson@am-gym.at</v>
      </c>
      <c r="M662" s="1" t="str">
        <f>REPLACE(Personen[[#This Row],[email klein]],LEN(K662)-11,12,"@am-gym.at")</f>
        <v>lenna.carlson@am-gym.at</v>
      </c>
    </row>
    <row r="663" spans="1:13" x14ac:dyDescent="0.3">
      <c r="A663">
        <v>1661</v>
      </c>
      <c r="B663" s="1" t="s">
        <v>1149</v>
      </c>
      <c r="C663" s="1" t="s">
        <v>297</v>
      </c>
      <c r="D663" s="1" t="s">
        <v>1586</v>
      </c>
      <c r="E663">
        <v>5</v>
      </c>
      <c r="F663" s="2">
        <v>0</v>
      </c>
      <c r="G663">
        <v>2</v>
      </c>
      <c r="H663" t="str">
        <f>IF(Personen[[#This Row],[Geschlecht_orig]]=0,"nb",IF(G663=1,"m","w"))</f>
        <v>w</v>
      </c>
      <c r="I663" t="str">
        <f t="shared" si="10"/>
        <v>unmündig</v>
      </c>
      <c r="J663" t="str">
        <f>VLOOKUP(Personen[[#This Row],[Alter]],Altergruppe!$A$1:$C$7,3,TRUE)</f>
        <v>Kleinkind</v>
      </c>
      <c r="K663" s="1" t="str">
        <f>LOWER(Personen[[#This Row],[email]])</f>
        <v>jillayne.margret@yopmail.com</v>
      </c>
      <c r="L663" s="1" t="str">
        <f>SUBSTITUTE(Personen[[#This Row],[email klein]],"yopmail.com","am-gym.at")</f>
        <v>jillayne.margret@am-gym.at</v>
      </c>
      <c r="M663" s="1" t="str">
        <f>REPLACE(Personen[[#This Row],[email klein]],LEN(K663)-11,12,"@am-gym.at")</f>
        <v>jillayne.margret@am-gym.at</v>
      </c>
    </row>
    <row r="664" spans="1:13" x14ac:dyDescent="0.3">
      <c r="A664">
        <v>1662</v>
      </c>
      <c r="B664" s="1" t="s">
        <v>1587</v>
      </c>
      <c r="C664" s="1" t="s">
        <v>1588</v>
      </c>
      <c r="D664" s="1" t="s">
        <v>1589</v>
      </c>
      <c r="E664">
        <v>54</v>
      </c>
      <c r="F664" s="2">
        <v>1590.28</v>
      </c>
      <c r="G664">
        <v>1</v>
      </c>
      <c r="H664" t="str">
        <f>IF(Personen[[#This Row],[Geschlecht_orig]]=0,"nb",IF(G664=1,"m","w"))</f>
        <v>m</v>
      </c>
      <c r="I664" t="str">
        <f t="shared" si="10"/>
        <v>erwachsen</v>
      </c>
      <c r="J664" t="str">
        <f>VLOOKUP(Personen[[#This Row],[Alter]],Altergruppe!$A$1:$C$7,3,TRUE)</f>
        <v>Erwachsene/r</v>
      </c>
      <c r="K664" s="1" t="str">
        <f>LOWER(Personen[[#This Row],[email]])</f>
        <v>cassandra.hazlett@yopmail.com</v>
      </c>
      <c r="L664" s="1" t="str">
        <f>SUBSTITUTE(Personen[[#This Row],[email klein]],"yopmail.com","am-gym.at")</f>
        <v>cassandra.hazlett@am-gym.at</v>
      </c>
      <c r="M664" s="1" t="str">
        <f>REPLACE(Personen[[#This Row],[email klein]],LEN(K664)-11,12,"@am-gym.at")</f>
        <v>cassandra.hazlett@am-gym.at</v>
      </c>
    </row>
    <row r="665" spans="1:13" x14ac:dyDescent="0.3">
      <c r="A665">
        <v>1663</v>
      </c>
      <c r="B665" s="1" t="s">
        <v>1590</v>
      </c>
      <c r="C665" s="1" t="s">
        <v>579</v>
      </c>
      <c r="D665" s="1" t="s">
        <v>1591</v>
      </c>
      <c r="E665">
        <v>62</v>
      </c>
      <c r="F665" s="2">
        <v>871.39</v>
      </c>
      <c r="G665">
        <v>1</v>
      </c>
      <c r="H665" t="str">
        <f>IF(Personen[[#This Row],[Geschlecht_orig]]=0,"nb",IF(G665=1,"m","w"))</f>
        <v>m</v>
      </c>
      <c r="I665" t="str">
        <f t="shared" si="10"/>
        <v>erwachsen</v>
      </c>
      <c r="J665" t="str">
        <f>VLOOKUP(Personen[[#This Row],[Alter]],Altergruppe!$A$1:$C$7,3,TRUE)</f>
        <v>Erwachsene/r</v>
      </c>
      <c r="K665" s="1" t="str">
        <f>LOWER(Personen[[#This Row],[email]])</f>
        <v>peri.aprile@yopmail.com</v>
      </c>
      <c r="L665" s="1" t="str">
        <f>SUBSTITUTE(Personen[[#This Row],[email klein]],"yopmail.com","am-gym.at")</f>
        <v>peri.aprile@am-gym.at</v>
      </c>
      <c r="M665" s="1" t="str">
        <f>REPLACE(Personen[[#This Row],[email klein]],LEN(K665)-11,12,"@am-gym.at")</f>
        <v>peri.aprile@am-gym.at</v>
      </c>
    </row>
    <row r="666" spans="1:13" x14ac:dyDescent="0.3">
      <c r="A666">
        <v>1664</v>
      </c>
      <c r="B666" s="1" t="s">
        <v>1577</v>
      </c>
      <c r="C666" s="1" t="s">
        <v>143</v>
      </c>
      <c r="D666" s="1" t="s">
        <v>1592</v>
      </c>
      <c r="E666">
        <v>99</v>
      </c>
      <c r="F666" s="2">
        <v>565.48</v>
      </c>
      <c r="G666">
        <v>2</v>
      </c>
      <c r="H666" t="str">
        <f>IF(Personen[[#This Row],[Geschlecht_orig]]=0,"nb",IF(G666=1,"m","w"))</f>
        <v>w</v>
      </c>
      <c r="I666" t="str">
        <f t="shared" si="10"/>
        <v>erwachsen</v>
      </c>
      <c r="J666" t="str">
        <f>VLOOKUP(Personen[[#This Row],[Alter]],Altergruppe!$A$1:$C$7,3,TRUE)</f>
        <v>Pensionist/in</v>
      </c>
      <c r="K666" s="1" t="str">
        <f>LOWER(Personen[[#This Row],[email]])</f>
        <v>giustina.taam@yopmail.com</v>
      </c>
      <c r="L666" s="1" t="str">
        <f>SUBSTITUTE(Personen[[#This Row],[email klein]],"yopmail.com","am-gym.at")</f>
        <v>giustina.taam@am-gym.at</v>
      </c>
      <c r="M666" s="1" t="str">
        <f>REPLACE(Personen[[#This Row],[email klein]],LEN(K666)-11,12,"@am-gym.at")</f>
        <v>giustina.taam@am-gym.at</v>
      </c>
    </row>
    <row r="667" spans="1:13" x14ac:dyDescent="0.3">
      <c r="A667">
        <v>1665</v>
      </c>
      <c r="B667" s="1" t="s">
        <v>1546</v>
      </c>
      <c r="C667" s="1" t="s">
        <v>1593</v>
      </c>
      <c r="D667" s="1" t="s">
        <v>1594</v>
      </c>
      <c r="E667">
        <v>61</v>
      </c>
      <c r="F667" s="2">
        <v>6861.26</v>
      </c>
      <c r="G667">
        <v>1</v>
      </c>
      <c r="H667" t="str">
        <f>IF(Personen[[#This Row],[Geschlecht_orig]]=0,"nb",IF(G667=1,"m","w"))</f>
        <v>m</v>
      </c>
      <c r="I667" t="str">
        <f t="shared" si="10"/>
        <v>erwachsen</v>
      </c>
      <c r="J667" t="str">
        <f>VLOOKUP(Personen[[#This Row],[Alter]],Altergruppe!$A$1:$C$7,3,TRUE)</f>
        <v>Erwachsene/r</v>
      </c>
      <c r="K667" s="1" t="str">
        <f>LOWER(Personen[[#This Row],[email]])</f>
        <v>ebonee.maxi@yopmail.com</v>
      </c>
      <c r="L667" s="1" t="str">
        <f>SUBSTITUTE(Personen[[#This Row],[email klein]],"yopmail.com","am-gym.at")</f>
        <v>ebonee.maxi@am-gym.at</v>
      </c>
      <c r="M667" s="1" t="str">
        <f>REPLACE(Personen[[#This Row],[email klein]],LEN(K667)-11,12,"@am-gym.at")</f>
        <v>ebonee.maxi@am-gym.at</v>
      </c>
    </row>
    <row r="668" spans="1:13" x14ac:dyDescent="0.3">
      <c r="A668">
        <v>1666</v>
      </c>
      <c r="B668" s="1" t="s">
        <v>1456</v>
      </c>
      <c r="C668" s="1" t="s">
        <v>1314</v>
      </c>
      <c r="D668" s="1" t="s">
        <v>1595</v>
      </c>
      <c r="E668">
        <v>86</v>
      </c>
      <c r="F668" s="2">
        <v>3395.86</v>
      </c>
      <c r="G668">
        <v>1</v>
      </c>
      <c r="H668" t="str">
        <f>IF(Personen[[#This Row],[Geschlecht_orig]]=0,"nb",IF(G668=1,"m","w"))</f>
        <v>m</v>
      </c>
      <c r="I668" t="str">
        <f t="shared" si="10"/>
        <v>erwachsen</v>
      </c>
      <c r="J668" t="str">
        <f>VLOOKUP(Personen[[#This Row],[Alter]],Altergruppe!$A$1:$C$7,3,TRUE)</f>
        <v>Pensionist/in</v>
      </c>
      <c r="K668" s="1" t="str">
        <f>LOWER(Personen[[#This Row],[email]])</f>
        <v>tressa.arathorn@yopmail.com</v>
      </c>
      <c r="L668" s="1" t="str">
        <f>SUBSTITUTE(Personen[[#This Row],[email klein]],"yopmail.com","am-gym.at")</f>
        <v>tressa.arathorn@am-gym.at</v>
      </c>
      <c r="M668" s="1" t="str">
        <f>REPLACE(Personen[[#This Row],[email klein]],LEN(K668)-11,12,"@am-gym.at")</f>
        <v>tressa.arathorn@am-gym.at</v>
      </c>
    </row>
    <row r="669" spans="1:13" x14ac:dyDescent="0.3">
      <c r="A669">
        <v>1667</v>
      </c>
      <c r="B669" s="1" t="s">
        <v>347</v>
      </c>
      <c r="C669" s="1" t="s">
        <v>1596</v>
      </c>
      <c r="D669" s="1" t="s">
        <v>1597</v>
      </c>
      <c r="E669">
        <v>1</v>
      </c>
      <c r="F669" s="2">
        <v>0</v>
      </c>
      <c r="G669">
        <v>0</v>
      </c>
      <c r="H669" t="str">
        <f>IF(Personen[[#This Row],[Geschlecht_orig]]=0,"nb",IF(G669=1,"m","w"))</f>
        <v>nb</v>
      </c>
      <c r="I669" t="str">
        <f t="shared" si="10"/>
        <v>unmündig</v>
      </c>
      <c r="J669" t="str">
        <f>VLOOKUP(Personen[[#This Row],[Alter]],Altergruppe!$A$1:$C$7,3,TRUE)</f>
        <v>Baby</v>
      </c>
      <c r="K669" s="1" t="str">
        <f>LOWER(Personen[[#This Row],[email]])</f>
        <v>chastity.ehrman@yopmail.com</v>
      </c>
      <c r="L669" s="1" t="str">
        <f>SUBSTITUTE(Personen[[#This Row],[email klein]],"yopmail.com","am-gym.at")</f>
        <v>chastity.ehrman@am-gym.at</v>
      </c>
      <c r="M669" s="1" t="str">
        <f>REPLACE(Personen[[#This Row],[email klein]],LEN(K669)-11,12,"@am-gym.at")</f>
        <v>chastity.ehrman@am-gym.at</v>
      </c>
    </row>
    <row r="670" spans="1:13" x14ac:dyDescent="0.3">
      <c r="A670">
        <v>1668</v>
      </c>
      <c r="B670" s="1" t="s">
        <v>1598</v>
      </c>
      <c r="C670" s="1" t="s">
        <v>992</v>
      </c>
      <c r="D670" s="1" t="s">
        <v>1599</v>
      </c>
      <c r="E670">
        <v>84</v>
      </c>
      <c r="F670" s="2">
        <v>5842.59</v>
      </c>
      <c r="G670">
        <v>2</v>
      </c>
      <c r="H670" t="str">
        <f>IF(Personen[[#This Row],[Geschlecht_orig]]=0,"nb",IF(G670=1,"m","w"))</f>
        <v>w</v>
      </c>
      <c r="I670" t="str">
        <f t="shared" si="10"/>
        <v>erwachsen</v>
      </c>
      <c r="J670" t="str">
        <f>VLOOKUP(Personen[[#This Row],[Alter]],Altergruppe!$A$1:$C$7,3,TRUE)</f>
        <v>Pensionist/in</v>
      </c>
      <c r="K670" s="1" t="str">
        <f>LOWER(Personen[[#This Row],[email]])</f>
        <v>gisela.wiener@yopmail.com</v>
      </c>
      <c r="L670" s="1" t="str">
        <f>SUBSTITUTE(Personen[[#This Row],[email klein]],"yopmail.com","am-gym.at")</f>
        <v>gisela.wiener@am-gym.at</v>
      </c>
      <c r="M670" s="1" t="str">
        <f>REPLACE(Personen[[#This Row],[email klein]],LEN(K670)-11,12,"@am-gym.at")</f>
        <v>gisela.wiener@am-gym.at</v>
      </c>
    </row>
    <row r="671" spans="1:13" x14ac:dyDescent="0.3">
      <c r="A671">
        <v>1669</v>
      </c>
      <c r="B671" s="1" t="s">
        <v>1157</v>
      </c>
      <c r="C671" s="1" t="s">
        <v>1600</v>
      </c>
      <c r="D671" s="1" t="s">
        <v>1601</v>
      </c>
      <c r="E671">
        <v>24</v>
      </c>
      <c r="F671" s="2">
        <v>13.42</v>
      </c>
      <c r="G671">
        <v>2</v>
      </c>
      <c r="H671" t="str">
        <f>IF(Personen[[#This Row],[Geschlecht_orig]]=0,"nb",IF(G671=1,"m","w"))</f>
        <v>w</v>
      </c>
      <c r="I671" t="str">
        <f t="shared" si="10"/>
        <v>erwachsen</v>
      </c>
      <c r="J671" t="str">
        <f>VLOOKUP(Personen[[#This Row],[Alter]],Altergruppe!$A$1:$C$7,3,TRUE)</f>
        <v>Erwachsene/r</v>
      </c>
      <c r="K671" s="1" t="str">
        <f>LOWER(Personen[[#This Row],[email]])</f>
        <v>doro.mcnully@yopmail.com</v>
      </c>
      <c r="L671" s="1" t="str">
        <f>SUBSTITUTE(Personen[[#This Row],[email klein]],"yopmail.com","am-gym.at")</f>
        <v>doro.mcnully@am-gym.at</v>
      </c>
      <c r="M671" s="1" t="str">
        <f>REPLACE(Personen[[#This Row],[email klein]],LEN(K671)-11,12,"@am-gym.at")</f>
        <v>doro.mcnully@am-gym.at</v>
      </c>
    </row>
    <row r="672" spans="1:13" x14ac:dyDescent="0.3">
      <c r="A672">
        <v>1670</v>
      </c>
      <c r="B672" s="1" t="s">
        <v>197</v>
      </c>
      <c r="C672" s="1" t="s">
        <v>777</v>
      </c>
      <c r="D672" s="1" t="s">
        <v>1602</v>
      </c>
      <c r="E672">
        <v>99</v>
      </c>
      <c r="F672" s="2">
        <v>4866.99</v>
      </c>
      <c r="G672">
        <v>0</v>
      </c>
      <c r="H672" t="str">
        <f>IF(Personen[[#This Row],[Geschlecht_orig]]=0,"nb",IF(G672=1,"m","w"))</f>
        <v>nb</v>
      </c>
      <c r="I672" t="str">
        <f t="shared" si="10"/>
        <v>erwachsen</v>
      </c>
      <c r="J672" t="str">
        <f>VLOOKUP(Personen[[#This Row],[Alter]],Altergruppe!$A$1:$C$7,3,TRUE)</f>
        <v>Pensionist/in</v>
      </c>
      <c r="K672" s="1" t="str">
        <f>LOWER(Personen[[#This Row],[email]])</f>
        <v>iseabal.docilla@yopmail.com</v>
      </c>
      <c r="L672" s="1" t="str">
        <f>SUBSTITUTE(Personen[[#This Row],[email klein]],"yopmail.com","am-gym.at")</f>
        <v>iseabal.docilla@am-gym.at</v>
      </c>
      <c r="M672" s="1" t="str">
        <f>REPLACE(Personen[[#This Row],[email klein]],LEN(K672)-11,12,"@am-gym.at")</f>
        <v>iseabal.docilla@am-gym.at</v>
      </c>
    </row>
    <row r="673" spans="1:13" x14ac:dyDescent="0.3">
      <c r="A673">
        <v>1671</v>
      </c>
      <c r="B673" s="1" t="s">
        <v>643</v>
      </c>
      <c r="C673" s="1" t="s">
        <v>1363</v>
      </c>
      <c r="D673" s="1" t="s">
        <v>1603</v>
      </c>
      <c r="E673">
        <v>99</v>
      </c>
      <c r="F673" s="2">
        <v>2160.36</v>
      </c>
      <c r="G673">
        <v>1</v>
      </c>
      <c r="H673" t="str">
        <f>IF(Personen[[#This Row],[Geschlecht_orig]]=0,"nb",IF(G673=1,"m","w"))</f>
        <v>m</v>
      </c>
      <c r="I673" t="str">
        <f t="shared" si="10"/>
        <v>erwachsen</v>
      </c>
      <c r="J673" t="str">
        <f>VLOOKUP(Personen[[#This Row],[Alter]],Altergruppe!$A$1:$C$7,3,TRUE)</f>
        <v>Pensionist/in</v>
      </c>
      <c r="K673" s="1" t="str">
        <f>LOWER(Personen[[#This Row],[email]])</f>
        <v>felice.gilmour@yopmail.com</v>
      </c>
      <c r="L673" s="1" t="str">
        <f>SUBSTITUTE(Personen[[#This Row],[email klein]],"yopmail.com","am-gym.at")</f>
        <v>felice.gilmour@am-gym.at</v>
      </c>
      <c r="M673" s="1" t="str">
        <f>REPLACE(Personen[[#This Row],[email klein]],LEN(K673)-11,12,"@am-gym.at")</f>
        <v>felice.gilmour@am-gym.at</v>
      </c>
    </row>
    <row r="674" spans="1:13" x14ac:dyDescent="0.3">
      <c r="A674">
        <v>1672</v>
      </c>
      <c r="B674" s="1" t="s">
        <v>1604</v>
      </c>
      <c r="C674" s="1" t="s">
        <v>1605</v>
      </c>
      <c r="D674" s="1" t="s">
        <v>1606</v>
      </c>
      <c r="E674">
        <v>48</v>
      </c>
      <c r="F674" s="2">
        <v>6047.14</v>
      </c>
      <c r="G674">
        <v>1</v>
      </c>
      <c r="H674" t="str">
        <f>IF(Personen[[#This Row],[Geschlecht_orig]]=0,"nb",IF(G674=1,"m","w"))</f>
        <v>m</v>
      </c>
      <c r="I674" t="str">
        <f t="shared" si="10"/>
        <v>erwachsen</v>
      </c>
      <c r="J674" t="str">
        <f>VLOOKUP(Personen[[#This Row],[Alter]],Altergruppe!$A$1:$C$7,3,TRUE)</f>
        <v>Erwachsene/r</v>
      </c>
      <c r="K674" s="1" t="str">
        <f>LOWER(Personen[[#This Row],[email]])</f>
        <v>myriam.hanshaw@yopmail.com</v>
      </c>
      <c r="L674" s="1" t="str">
        <f>SUBSTITUTE(Personen[[#This Row],[email klein]],"yopmail.com","am-gym.at")</f>
        <v>myriam.hanshaw@am-gym.at</v>
      </c>
      <c r="M674" s="1" t="str">
        <f>REPLACE(Personen[[#This Row],[email klein]],LEN(K674)-11,12,"@am-gym.at")</f>
        <v>myriam.hanshaw@am-gym.at</v>
      </c>
    </row>
    <row r="675" spans="1:13" x14ac:dyDescent="0.3">
      <c r="A675">
        <v>1673</v>
      </c>
      <c r="B675" s="1" t="s">
        <v>684</v>
      </c>
      <c r="C675" s="1" t="s">
        <v>1607</v>
      </c>
      <c r="D675" s="1" t="s">
        <v>1608</v>
      </c>
      <c r="E675">
        <v>16</v>
      </c>
      <c r="F675" s="2">
        <v>0</v>
      </c>
      <c r="G675">
        <v>2</v>
      </c>
      <c r="H675" t="str">
        <f>IF(Personen[[#This Row],[Geschlecht_orig]]=0,"nb",IF(G675=1,"m","w"))</f>
        <v>w</v>
      </c>
      <c r="I675" t="str">
        <f t="shared" si="10"/>
        <v>minderjährig</v>
      </c>
      <c r="J675" t="str">
        <f>VLOOKUP(Personen[[#This Row],[Alter]],Altergruppe!$A$1:$C$7,3,TRUE)</f>
        <v>Jugendliche/r</v>
      </c>
      <c r="K675" s="1" t="str">
        <f>LOWER(Personen[[#This Row],[email]])</f>
        <v>ellette.goode@yopmail.com</v>
      </c>
      <c r="L675" s="1" t="str">
        <f>SUBSTITUTE(Personen[[#This Row],[email klein]],"yopmail.com","am-gym.at")</f>
        <v>ellette.goode@am-gym.at</v>
      </c>
      <c r="M675" s="1" t="str">
        <f>REPLACE(Personen[[#This Row],[email klein]],LEN(K675)-11,12,"@am-gym.at")</f>
        <v>ellette.goode@am-gym.at</v>
      </c>
    </row>
    <row r="676" spans="1:13" x14ac:dyDescent="0.3">
      <c r="A676">
        <v>1674</v>
      </c>
      <c r="B676" s="1" t="s">
        <v>610</v>
      </c>
      <c r="C676" s="1" t="s">
        <v>1609</v>
      </c>
      <c r="D676" s="1" t="s">
        <v>1610</v>
      </c>
      <c r="E676">
        <v>65</v>
      </c>
      <c r="F676" s="2">
        <v>2635.18</v>
      </c>
      <c r="G676">
        <v>1</v>
      </c>
      <c r="H676" t="str">
        <f>IF(Personen[[#This Row],[Geschlecht_orig]]=0,"nb",IF(G676=1,"m","w"))</f>
        <v>m</v>
      </c>
      <c r="I676" t="str">
        <f t="shared" si="10"/>
        <v>erwachsen</v>
      </c>
      <c r="J676" t="str">
        <f>VLOOKUP(Personen[[#This Row],[Alter]],Altergruppe!$A$1:$C$7,3,TRUE)</f>
        <v>Pensionist/in</v>
      </c>
      <c r="K676" s="1" t="str">
        <f>LOWER(Personen[[#This Row],[email]])</f>
        <v>carly.harday@yopmail.com</v>
      </c>
      <c r="L676" s="1" t="str">
        <f>SUBSTITUTE(Personen[[#This Row],[email klein]],"yopmail.com","am-gym.at")</f>
        <v>carly.harday@am-gym.at</v>
      </c>
      <c r="M676" s="1" t="str">
        <f>REPLACE(Personen[[#This Row],[email klein]],LEN(K676)-11,12,"@am-gym.at")</f>
        <v>carly.harday@am-gym.at</v>
      </c>
    </row>
    <row r="677" spans="1:13" x14ac:dyDescent="0.3">
      <c r="A677">
        <v>1675</v>
      </c>
      <c r="B677" s="1" t="s">
        <v>1611</v>
      </c>
      <c r="C677" s="1" t="s">
        <v>1575</v>
      </c>
      <c r="D677" s="1" t="s">
        <v>1612</v>
      </c>
      <c r="E677">
        <v>66</v>
      </c>
      <c r="F677" s="2">
        <v>7257.15</v>
      </c>
      <c r="G677">
        <v>1</v>
      </c>
      <c r="H677" t="str">
        <f>IF(Personen[[#This Row],[Geschlecht_orig]]=0,"nb",IF(G677=1,"m","w"))</f>
        <v>m</v>
      </c>
      <c r="I677" t="str">
        <f t="shared" si="10"/>
        <v>erwachsen</v>
      </c>
      <c r="J677" t="str">
        <f>VLOOKUP(Personen[[#This Row],[Alter]],Altergruppe!$A$1:$C$7,3,TRUE)</f>
        <v>Pensionist/in</v>
      </c>
      <c r="K677" s="1" t="str">
        <f>LOWER(Personen[[#This Row],[email]])</f>
        <v>cathyleen.lilybelle@yopmail.com</v>
      </c>
      <c r="L677" s="1" t="str">
        <f>SUBSTITUTE(Personen[[#This Row],[email klein]],"yopmail.com","am-gym.at")</f>
        <v>cathyleen.lilybelle@am-gym.at</v>
      </c>
      <c r="M677" s="1" t="str">
        <f>REPLACE(Personen[[#This Row],[email klein]],LEN(K677)-11,12,"@am-gym.at")</f>
        <v>cathyleen.lilybelle@am-gym.at</v>
      </c>
    </row>
    <row r="678" spans="1:13" x14ac:dyDescent="0.3">
      <c r="A678">
        <v>1676</v>
      </c>
      <c r="B678" s="1" t="s">
        <v>1182</v>
      </c>
      <c r="C678" s="1" t="s">
        <v>595</v>
      </c>
      <c r="D678" s="1" t="s">
        <v>1613</v>
      </c>
      <c r="E678">
        <v>99</v>
      </c>
      <c r="F678" s="2">
        <v>3106.87</v>
      </c>
      <c r="G678">
        <v>1</v>
      </c>
      <c r="H678" t="str">
        <f>IF(Personen[[#This Row],[Geschlecht_orig]]=0,"nb",IF(G678=1,"m","w"))</f>
        <v>m</v>
      </c>
      <c r="I678" t="str">
        <f t="shared" si="10"/>
        <v>erwachsen</v>
      </c>
      <c r="J678" t="str">
        <f>VLOOKUP(Personen[[#This Row],[Alter]],Altergruppe!$A$1:$C$7,3,TRUE)</f>
        <v>Pensionist/in</v>
      </c>
      <c r="K678" s="1" t="str">
        <f>LOWER(Personen[[#This Row],[email]])</f>
        <v>selma.gibbeon@yopmail.com</v>
      </c>
      <c r="L678" s="1" t="str">
        <f>SUBSTITUTE(Personen[[#This Row],[email klein]],"yopmail.com","am-gym.at")</f>
        <v>selma.gibbeon@am-gym.at</v>
      </c>
      <c r="M678" s="1" t="str">
        <f>REPLACE(Personen[[#This Row],[email klein]],LEN(K678)-11,12,"@am-gym.at")</f>
        <v>selma.gibbeon@am-gym.at</v>
      </c>
    </row>
    <row r="679" spans="1:13" x14ac:dyDescent="0.3">
      <c r="A679">
        <v>1677</v>
      </c>
      <c r="B679" s="1" t="s">
        <v>1614</v>
      </c>
      <c r="C679" s="1" t="s">
        <v>978</v>
      </c>
      <c r="D679" s="1" t="s">
        <v>1615</v>
      </c>
      <c r="E679">
        <v>66</v>
      </c>
      <c r="F679" s="2">
        <v>7064.79</v>
      </c>
      <c r="G679">
        <v>1</v>
      </c>
      <c r="H679" t="str">
        <f>IF(Personen[[#This Row],[Geschlecht_orig]]=0,"nb",IF(G679=1,"m","w"))</f>
        <v>m</v>
      </c>
      <c r="I679" t="str">
        <f t="shared" si="10"/>
        <v>erwachsen</v>
      </c>
      <c r="J679" t="str">
        <f>VLOOKUP(Personen[[#This Row],[Alter]],Altergruppe!$A$1:$C$7,3,TRUE)</f>
        <v>Pensionist/in</v>
      </c>
      <c r="K679" s="1" t="str">
        <f>LOWER(Personen[[#This Row],[email]])</f>
        <v>shauna.billye@yopmail.com</v>
      </c>
      <c r="L679" s="1" t="str">
        <f>SUBSTITUTE(Personen[[#This Row],[email klein]],"yopmail.com","am-gym.at")</f>
        <v>shauna.billye@am-gym.at</v>
      </c>
      <c r="M679" s="1" t="str">
        <f>REPLACE(Personen[[#This Row],[email klein]],LEN(K679)-11,12,"@am-gym.at")</f>
        <v>shauna.billye@am-gym.at</v>
      </c>
    </row>
    <row r="680" spans="1:13" x14ac:dyDescent="0.3">
      <c r="A680">
        <v>1678</v>
      </c>
      <c r="B680" s="1" t="s">
        <v>1616</v>
      </c>
      <c r="C680" s="1" t="s">
        <v>1617</v>
      </c>
      <c r="D680" s="1" t="s">
        <v>1618</v>
      </c>
      <c r="E680">
        <v>79</v>
      </c>
      <c r="F680" s="2">
        <v>3842.09</v>
      </c>
      <c r="G680">
        <v>1</v>
      </c>
      <c r="H680" t="str">
        <f>IF(Personen[[#This Row],[Geschlecht_orig]]=0,"nb",IF(G680=1,"m","w"))</f>
        <v>m</v>
      </c>
      <c r="I680" t="str">
        <f t="shared" si="10"/>
        <v>erwachsen</v>
      </c>
      <c r="J680" t="str">
        <f>VLOOKUP(Personen[[#This Row],[Alter]],Altergruppe!$A$1:$C$7,3,TRUE)</f>
        <v>Pensionist/in</v>
      </c>
      <c r="K680" s="1" t="str">
        <f>LOWER(Personen[[#This Row],[email]])</f>
        <v>tamqrah.saunderson@yopmail.com</v>
      </c>
      <c r="L680" s="1" t="str">
        <f>SUBSTITUTE(Personen[[#This Row],[email klein]],"yopmail.com","am-gym.at")</f>
        <v>tamqrah.saunderson@am-gym.at</v>
      </c>
      <c r="M680" s="1" t="str">
        <f>REPLACE(Personen[[#This Row],[email klein]],LEN(K680)-11,12,"@am-gym.at")</f>
        <v>tamqrah.saunderson@am-gym.at</v>
      </c>
    </row>
    <row r="681" spans="1:13" x14ac:dyDescent="0.3">
      <c r="A681">
        <v>1679</v>
      </c>
      <c r="B681" s="1" t="s">
        <v>34</v>
      </c>
      <c r="C681" s="1" t="s">
        <v>1291</v>
      </c>
      <c r="D681" s="1" t="s">
        <v>1619</v>
      </c>
      <c r="E681">
        <v>33</v>
      </c>
      <c r="F681" s="2">
        <v>9632.4500000000007</v>
      </c>
      <c r="G681">
        <v>1</v>
      </c>
      <c r="H681" t="str">
        <f>IF(Personen[[#This Row],[Geschlecht_orig]]=0,"nb",IF(G681=1,"m","w"))</f>
        <v>m</v>
      </c>
      <c r="I681" t="str">
        <f t="shared" si="10"/>
        <v>erwachsen</v>
      </c>
      <c r="J681" t="str">
        <f>VLOOKUP(Personen[[#This Row],[Alter]],Altergruppe!$A$1:$C$7,3,TRUE)</f>
        <v>Erwachsene/r</v>
      </c>
      <c r="K681" s="1" t="str">
        <f>LOWER(Personen[[#This Row],[email]])</f>
        <v>amara.chrystel@yopmail.com</v>
      </c>
      <c r="L681" s="1" t="str">
        <f>SUBSTITUTE(Personen[[#This Row],[email klein]],"yopmail.com","am-gym.at")</f>
        <v>amara.chrystel@am-gym.at</v>
      </c>
      <c r="M681" s="1" t="str">
        <f>REPLACE(Personen[[#This Row],[email klein]],LEN(K681)-11,12,"@am-gym.at")</f>
        <v>amara.chrystel@am-gym.at</v>
      </c>
    </row>
    <row r="682" spans="1:13" x14ac:dyDescent="0.3">
      <c r="A682">
        <v>1680</v>
      </c>
      <c r="B682" s="1" t="s">
        <v>107</v>
      </c>
      <c r="C682" s="1" t="s">
        <v>897</v>
      </c>
      <c r="D682" s="1" t="s">
        <v>1620</v>
      </c>
      <c r="E682">
        <v>61</v>
      </c>
      <c r="F682" s="2">
        <v>7006.14</v>
      </c>
      <c r="G682">
        <v>1</v>
      </c>
      <c r="H682" t="str">
        <f>IF(Personen[[#This Row],[Geschlecht_orig]]=0,"nb",IF(G682=1,"m","w"))</f>
        <v>m</v>
      </c>
      <c r="I682" t="str">
        <f t="shared" si="10"/>
        <v>erwachsen</v>
      </c>
      <c r="J682" t="str">
        <f>VLOOKUP(Personen[[#This Row],[Alter]],Altergruppe!$A$1:$C$7,3,TRUE)</f>
        <v>Erwachsene/r</v>
      </c>
      <c r="K682" s="1" t="str">
        <f>LOWER(Personen[[#This Row],[email]])</f>
        <v>donetta.lynn@yopmail.com</v>
      </c>
      <c r="L682" s="1" t="str">
        <f>SUBSTITUTE(Personen[[#This Row],[email klein]],"yopmail.com","am-gym.at")</f>
        <v>donetta.lynn@am-gym.at</v>
      </c>
      <c r="M682" s="1" t="str">
        <f>REPLACE(Personen[[#This Row],[email klein]],LEN(K682)-11,12,"@am-gym.at")</f>
        <v>donetta.lynn@am-gym.at</v>
      </c>
    </row>
    <row r="683" spans="1:13" x14ac:dyDescent="0.3">
      <c r="A683">
        <v>1681</v>
      </c>
      <c r="B683" s="1" t="s">
        <v>1365</v>
      </c>
      <c r="C683" s="1" t="s">
        <v>1621</v>
      </c>
      <c r="D683" s="1" t="s">
        <v>1622</v>
      </c>
      <c r="E683">
        <v>71</v>
      </c>
      <c r="F683" s="2">
        <v>267.45999999999998</v>
      </c>
      <c r="G683">
        <v>0</v>
      </c>
      <c r="H683" t="str">
        <f>IF(Personen[[#This Row],[Geschlecht_orig]]=0,"nb",IF(G683=1,"m","w"))</f>
        <v>nb</v>
      </c>
      <c r="I683" t="str">
        <f t="shared" si="10"/>
        <v>erwachsen</v>
      </c>
      <c r="J683" t="str">
        <f>VLOOKUP(Personen[[#This Row],[Alter]],Altergruppe!$A$1:$C$7,3,TRUE)</f>
        <v>Pensionist/in</v>
      </c>
      <c r="K683" s="1" t="str">
        <f>LOWER(Personen[[#This Row],[email]])</f>
        <v>barbi.dash@yopmail.com</v>
      </c>
      <c r="L683" s="1" t="str">
        <f>SUBSTITUTE(Personen[[#This Row],[email klein]],"yopmail.com","am-gym.at")</f>
        <v>barbi.dash@am-gym.at</v>
      </c>
      <c r="M683" s="1" t="str">
        <f>REPLACE(Personen[[#This Row],[email klein]],LEN(K683)-11,12,"@am-gym.at")</f>
        <v>barbi.dash@am-gym.at</v>
      </c>
    </row>
    <row r="684" spans="1:13" x14ac:dyDescent="0.3">
      <c r="A684">
        <v>1682</v>
      </c>
      <c r="B684" s="1" t="s">
        <v>169</v>
      </c>
      <c r="C684" s="1" t="s">
        <v>1623</v>
      </c>
      <c r="D684" s="1" t="s">
        <v>1624</v>
      </c>
      <c r="E684">
        <v>7</v>
      </c>
      <c r="F684" s="2">
        <v>0</v>
      </c>
      <c r="G684">
        <v>2</v>
      </c>
      <c r="H684" t="str">
        <f>IF(Personen[[#This Row],[Geschlecht_orig]]=0,"nb",IF(G684=1,"m","w"))</f>
        <v>w</v>
      </c>
      <c r="I684" t="str">
        <f t="shared" si="10"/>
        <v>unmündig</v>
      </c>
      <c r="J684" t="str">
        <f>VLOOKUP(Personen[[#This Row],[Alter]],Altergruppe!$A$1:$C$7,3,TRUE)</f>
        <v>Kind</v>
      </c>
      <c r="K684" s="1" t="str">
        <f>LOWER(Personen[[#This Row],[email]])</f>
        <v>marleah.grosz@yopmail.com</v>
      </c>
      <c r="L684" s="1" t="str">
        <f>SUBSTITUTE(Personen[[#This Row],[email klein]],"yopmail.com","am-gym.at")</f>
        <v>marleah.grosz@am-gym.at</v>
      </c>
      <c r="M684" s="1" t="str">
        <f>REPLACE(Personen[[#This Row],[email klein]],LEN(K684)-11,12,"@am-gym.at")</f>
        <v>marleah.grosz@am-gym.at</v>
      </c>
    </row>
    <row r="685" spans="1:13" x14ac:dyDescent="0.3">
      <c r="A685">
        <v>1683</v>
      </c>
      <c r="B685" s="1" t="s">
        <v>1625</v>
      </c>
      <c r="C685" s="1" t="s">
        <v>1626</v>
      </c>
      <c r="D685" s="1" t="s">
        <v>1627</v>
      </c>
      <c r="E685">
        <v>47</v>
      </c>
      <c r="F685" s="2">
        <v>3925.68</v>
      </c>
      <c r="G685">
        <v>1</v>
      </c>
      <c r="H685" t="str">
        <f>IF(Personen[[#This Row],[Geschlecht_orig]]=0,"nb",IF(G685=1,"m","w"))</f>
        <v>m</v>
      </c>
      <c r="I685" t="str">
        <f t="shared" si="10"/>
        <v>erwachsen</v>
      </c>
      <c r="J685" t="str">
        <f>VLOOKUP(Personen[[#This Row],[Alter]],Altergruppe!$A$1:$C$7,3,TRUE)</f>
        <v>Erwachsene/r</v>
      </c>
      <c r="K685" s="1" t="str">
        <f>LOWER(Personen[[#This Row],[email]])</f>
        <v>trudie.emmaline@yopmail.com</v>
      </c>
      <c r="L685" s="1" t="str">
        <f>SUBSTITUTE(Personen[[#This Row],[email klein]],"yopmail.com","am-gym.at")</f>
        <v>trudie.emmaline@am-gym.at</v>
      </c>
      <c r="M685" s="1" t="str">
        <f>REPLACE(Personen[[#This Row],[email klein]],LEN(K685)-11,12,"@am-gym.at")</f>
        <v>trudie.emmaline@am-gym.at</v>
      </c>
    </row>
    <row r="686" spans="1:13" x14ac:dyDescent="0.3">
      <c r="A686">
        <v>1684</v>
      </c>
      <c r="B686" s="1" t="s">
        <v>844</v>
      </c>
      <c r="C686" s="1" t="s">
        <v>1628</v>
      </c>
      <c r="D686" s="1" t="s">
        <v>1629</v>
      </c>
      <c r="E686">
        <v>12</v>
      </c>
      <c r="F686" s="2">
        <v>0</v>
      </c>
      <c r="G686">
        <v>2</v>
      </c>
      <c r="H686" t="str">
        <f>IF(Personen[[#This Row],[Geschlecht_orig]]=0,"nb",IF(G686=1,"m","w"))</f>
        <v>w</v>
      </c>
      <c r="I686" t="str">
        <f t="shared" si="10"/>
        <v>unmündig</v>
      </c>
      <c r="J686" t="str">
        <f>VLOOKUP(Personen[[#This Row],[Alter]],Altergruppe!$A$1:$C$7,3,TRUE)</f>
        <v>Kind</v>
      </c>
      <c r="K686" s="1" t="str">
        <f>LOWER(Personen[[#This Row],[email]])</f>
        <v>lily.clarissa@yopmail.com</v>
      </c>
      <c r="L686" s="1" t="str">
        <f>SUBSTITUTE(Personen[[#This Row],[email klein]],"yopmail.com","am-gym.at")</f>
        <v>lily.clarissa@am-gym.at</v>
      </c>
      <c r="M686" s="1" t="str">
        <f>REPLACE(Personen[[#This Row],[email klein]],LEN(K686)-11,12,"@am-gym.at")</f>
        <v>lily.clarissa@am-gym.at</v>
      </c>
    </row>
    <row r="687" spans="1:13" x14ac:dyDescent="0.3">
      <c r="A687">
        <v>1685</v>
      </c>
      <c r="B687" s="1" t="s">
        <v>1630</v>
      </c>
      <c r="C687" s="1" t="s">
        <v>598</v>
      </c>
      <c r="D687" s="1" t="s">
        <v>1631</v>
      </c>
      <c r="E687">
        <v>70</v>
      </c>
      <c r="F687" s="2">
        <v>5675.67</v>
      </c>
      <c r="G687">
        <v>1</v>
      </c>
      <c r="H687" t="str">
        <f>IF(Personen[[#This Row],[Geschlecht_orig]]=0,"nb",IF(G687=1,"m","w"))</f>
        <v>m</v>
      </c>
      <c r="I687" t="str">
        <f t="shared" si="10"/>
        <v>erwachsen</v>
      </c>
      <c r="J687" t="str">
        <f>VLOOKUP(Personen[[#This Row],[Alter]],Altergruppe!$A$1:$C$7,3,TRUE)</f>
        <v>Pensionist/in</v>
      </c>
      <c r="K687" s="1" t="str">
        <f>LOWER(Personen[[#This Row],[email]])</f>
        <v>maye.heidt@yopmail.com</v>
      </c>
      <c r="L687" s="1" t="str">
        <f>SUBSTITUTE(Personen[[#This Row],[email klein]],"yopmail.com","am-gym.at")</f>
        <v>maye.heidt@am-gym.at</v>
      </c>
      <c r="M687" s="1" t="str">
        <f>REPLACE(Personen[[#This Row],[email klein]],LEN(K687)-11,12,"@am-gym.at")</f>
        <v>maye.heidt@am-gym.at</v>
      </c>
    </row>
    <row r="688" spans="1:13" x14ac:dyDescent="0.3">
      <c r="A688">
        <v>1686</v>
      </c>
      <c r="B688" s="1" t="s">
        <v>977</v>
      </c>
      <c r="C688" s="1" t="s">
        <v>1632</v>
      </c>
      <c r="D688" s="1" t="s">
        <v>1633</v>
      </c>
      <c r="E688">
        <v>65</v>
      </c>
      <c r="F688" s="2">
        <v>1340.13</v>
      </c>
      <c r="G688">
        <v>1</v>
      </c>
      <c r="H688" t="str">
        <f>IF(Personen[[#This Row],[Geschlecht_orig]]=0,"nb",IF(G688=1,"m","w"))</f>
        <v>m</v>
      </c>
      <c r="I688" t="str">
        <f t="shared" si="10"/>
        <v>erwachsen</v>
      </c>
      <c r="J688" t="str">
        <f>VLOOKUP(Personen[[#This Row],[Alter]],Altergruppe!$A$1:$C$7,3,TRUE)</f>
        <v>Pensionist/in</v>
      </c>
      <c r="K688" s="1" t="str">
        <f>LOWER(Personen[[#This Row],[email]])</f>
        <v>averyl.dominy@yopmail.com</v>
      </c>
      <c r="L688" s="1" t="str">
        <f>SUBSTITUTE(Personen[[#This Row],[email klein]],"yopmail.com","am-gym.at")</f>
        <v>averyl.dominy@am-gym.at</v>
      </c>
      <c r="M688" s="1" t="str">
        <f>REPLACE(Personen[[#This Row],[email klein]],LEN(K688)-11,12,"@am-gym.at")</f>
        <v>averyl.dominy@am-gym.at</v>
      </c>
    </row>
    <row r="689" spans="1:13" x14ac:dyDescent="0.3">
      <c r="A689">
        <v>1687</v>
      </c>
      <c r="B689" s="1" t="s">
        <v>1634</v>
      </c>
      <c r="C689" s="1" t="s">
        <v>821</v>
      </c>
      <c r="D689" s="1" t="s">
        <v>1635</v>
      </c>
      <c r="E689">
        <v>77</v>
      </c>
      <c r="F689" s="2">
        <v>4061.49</v>
      </c>
      <c r="G689">
        <v>1</v>
      </c>
      <c r="H689" t="str">
        <f>IF(Personen[[#This Row],[Geschlecht_orig]]=0,"nb",IF(G689=1,"m","w"))</f>
        <v>m</v>
      </c>
      <c r="I689" t="str">
        <f t="shared" si="10"/>
        <v>erwachsen</v>
      </c>
      <c r="J689" t="str">
        <f>VLOOKUP(Personen[[#This Row],[Alter]],Altergruppe!$A$1:$C$7,3,TRUE)</f>
        <v>Pensionist/in</v>
      </c>
      <c r="K689" s="1" t="str">
        <f>LOWER(Personen[[#This Row],[email]])</f>
        <v>lorie.jaylene@yopmail.com</v>
      </c>
      <c r="L689" s="1" t="str">
        <f>SUBSTITUTE(Personen[[#This Row],[email klein]],"yopmail.com","am-gym.at")</f>
        <v>lorie.jaylene@am-gym.at</v>
      </c>
      <c r="M689" s="1" t="str">
        <f>REPLACE(Personen[[#This Row],[email klein]],LEN(K689)-11,12,"@am-gym.at")</f>
        <v>lorie.jaylene@am-gym.at</v>
      </c>
    </row>
    <row r="690" spans="1:13" x14ac:dyDescent="0.3">
      <c r="A690">
        <v>1688</v>
      </c>
      <c r="B690" s="1" t="s">
        <v>806</v>
      </c>
      <c r="C690" s="1" t="s">
        <v>16</v>
      </c>
      <c r="D690" s="1" t="s">
        <v>1636</v>
      </c>
      <c r="E690">
        <v>30</v>
      </c>
      <c r="F690" s="2">
        <v>6847.24</v>
      </c>
      <c r="G690">
        <v>2</v>
      </c>
      <c r="H690" t="str">
        <f>IF(Personen[[#This Row],[Geschlecht_orig]]=0,"nb",IF(G690=1,"m","w"))</f>
        <v>w</v>
      </c>
      <c r="I690" t="str">
        <f t="shared" si="10"/>
        <v>erwachsen</v>
      </c>
      <c r="J690" t="str">
        <f>VLOOKUP(Personen[[#This Row],[Alter]],Altergruppe!$A$1:$C$7,3,TRUE)</f>
        <v>Erwachsene/r</v>
      </c>
      <c r="K690" s="1" t="str">
        <f>LOWER(Personen[[#This Row],[email]])</f>
        <v>talya.krystle@yopmail.com</v>
      </c>
      <c r="L690" s="1" t="str">
        <f>SUBSTITUTE(Personen[[#This Row],[email klein]],"yopmail.com","am-gym.at")</f>
        <v>talya.krystle@am-gym.at</v>
      </c>
      <c r="M690" s="1" t="str">
        <f>REPLACE(Personen[[#This Row],[email klein]],LEN(K690)-11,12,"@am-gym.at")</f>
        <v>talya.krystle@am-gym.at</v>
      </c>
    </row>
    <row r="691" spans="1:13" x14ac:dyDescent="0.3">
      <c r="A691">
        <v>1689</v>
      </c>
      <c r="B691" s="1" t="s">
        <v>1497</v>
      </c>
      <c r="C691" s="1" t="s">
        <v>1637</v>
      </c>
      <c r="D691" s="1" t="s">
        <v>1638</v>
      </c>
      <c r="E691">
        <v>38</v>
      </c>
      <c r="F691" s="2">
        <v>338.33</v>
      </c>
      <c r="G691">
        <v>0</v>
      </c>
      <c r="H691" t="str">
        <f>IF(Personen[[#This Row],[Geschlecht_orig]]=0,"nb",IF(G691=1,"m","w"))</f>
        <v>nb</v>
      </c>
      <c r="I691" t="str">
        <f t="shared" si="10"/>
        <v>erwachsen</v>
      </c>
      <c r="J691" t="str">
        <f>VLOOKUP(Personen[[#This Row],[Alter]],Altergruppe!$A$1:$C$7,3,TRUE)</f>
        <v>Erwachsene/r</v>
      </c>
      <c r="K691" s="1" t="str">
        <f>LOWER(Personen[[#This Row],[email]])</f>
        <v>alex.francyne@yopmail.com</v>
      </c>
      <c r="L691" s="1" t="str">
        <f>SUBSTITUTE(Personen[[#This Row],[email klein]],"yopmail.com","am-gym.at")</f>
        <v>alex.francyne@am-gym.at</v>
      </c>
      <c r="M691" s="1" t="str">
        <f>REPLACE(Personen[[#This Row],[email klein]],LEN(K691)-11,12,"@am-gym.at")</f>
        <v>alex.francyne@am-gym.at</v>
      </c>
    </row>
    <row r="692" spans="1:13" x14ac:dyDescent="0.3">
      <c r="A692">
        <v>1690</v>
      </c>
      <c r="B692" s="1" t="s">
        <v>1639</v>
      </c>
      <c r="C692" s="1" t="s">
        <v>1640</v>
      </c>
      <c r="D692" s="1" t="s">
        <v>1641</v>
      </c>
      <c r="E692">
        <v>6</v>
      </c>
      <c r="F692" s="2">
        <v>0</v>
      </c>
      <c r="G692">
        <v>2</v>
      </c>
      <c r="H692" t="str">
        <f>IF(Personen[[#This Row],[Geschlecht_orig]]=0,"nb",IF(G692=1,"m","w"))</f>
        <v>w</v>
      </c>
      <c r="I692" t="str">
        <f t="shared" si="10"/>
        <v>unmündig</v>
      </c>
      <c r="J692" t="str">
        <f>VLOOKUP(Personen[[#This Row],[Alter]],Altergruppe!$A$1:$C$7,3,TRUE)</f>
        <v>Kleinkind</v>
      </c>
      <c r="K692" s="1" t="str">
        <f>LOWER(Personen[[#This Row],[email]])</f>
        <v>dawn.ambrosia@yopmail.com</v>
      </c>
      <c r="L692" s="1" t="str">
        <f>SUBSTITUTE(Personen[[#This Row],[email klein]],"yopmail.com","am-gym.at")</f>
        <v>dawn.ambrosia@am-gym.at</v>
      </c>
      <c r="M692" s="1" t="str">
        <f>REPLACE(Personen[[#This Row],[email klein]],LEN(K692)-11,12,"@am-gym.at")</f>
        <v>dawn.ambrosia@am-gym.at</v>
      </c>
    </row>
    <row r="693" spans="1:13" x14ac:dyDescent="0.3">
      <c r="A693">
        <v>1691</v>
      </c>
      <c r="B693" s="1" t="s">
        <v>1642</v>
      </c>
      <c r="C693" s="1" t="s">
        <v>1643</v>
      </c>
      <c r="D693" s="1" t="s">
        <v>1644</v>
      </c>
      <c r="E693">
        <v>69</v>
      </c>
      <c r="F693" s="2">
        <v>3197.42</v>
      </c>
      <c r="G693">
        <v>1</v>
      </c>
      <c r="H693" t="str">
        <f>IF(Personen[[#This Row],[Geschlecht_orig]]=0,"nb",IF(G693=1,"m","w"))</f>
        <v>m</v>
      </c>
      <c r="I693" t="str">
        <f t="shared" si="10"/>
        <v>erwachsen</v>
      </c>
      <c r="J693" t="str">
        <f>VLOOKUP(Personen[[#This Row],[Alter]],Altergruppe!$A$1:$C$7,3,TRUE)</f>
        <v>Pensionist/in</v>
      </c>
      <c r="K693" s="1" t="str">
        <f>LOWER(Personen[[#This Row],[email]])</f>
        <v>shaine.kristi@yopmail.com</v>
      </c>
      <c r="L693" s="1" t="str">
        <f>SUBSTITUTE(Personen[[#This Row],[email klein]],"yopmail.com","am-gym.at")</f>
        <v>shaine.kristi@am-gym.at</v>
      </c>
      <c r="M693" s="1" t="str">
        <f>REPLACE(Personen[[#This Row],[email klein]],LEN(K693)-11,12,"@am-gym.at")</f>
        <v>shaine.kristi@am-gym.at</v>
      </c>
    </row>
    <row r="694" spans="1:13" x14ac:dyDescent="0.3">
      <c r="A694">
        <v>1692</v>
      </c>
      <c r="B694" s="1" t="s">
        <v>1645</v>
      </c>
      <c r="C694" s="1" t="s">
        <v>1646</v>
      </c>
      <c r="D694" s="1" t="s">
        <v>1647</v>
      </c>
      <c r="E694">
        <v>30</v>
      </c>
      <c r="F694" s="2">
        <v>590.58000000000004</v>
      </c>
      <c r="G694">
        <v>0</v>
      </c>
      <c r="H694" t="str">
        <f>IF(Personen[[#This Row],[Geschlecht_orig]]=0,"nb",IF(G694=1,"m","w"))</f>
        <v>nb</v>
      </c>
      <c r="I694" t="str">
        <f t="shared" si="10"/>
        <v>erwachsen</v>
      </c>
      <c r="J694" t="str">
        <f>VLOOKUP(Personen[[#This Row],[Alter]],Altergruppe!$A$1:$C$7,3,TRUE)</f>
        <v>Erwachsene/r</v>
      </c>
      <c r="K694" s="1" t="str">
        <f>LOWER(Personen[[#This Row],[email]])</f>
        <v>desirae.lorenz@yopmail.com</v>
      </c>
      <c r="L694" s="1" t="str">
        <f>SUBSTITUTE(Personen[[#This Row],[email klein]],"yopmail.com","am-gym.at")</f>
        <v>desirae.lorenz@am-gym.at</v>
      </c>
      <c r="M694" s="1" t="str">
        <f>REPLACE(Personen[[#This Row],[email klein]],LEN(K694)-11,12,"@am-gym.at")</f>
        <v>desirae.lorenz@am-gym.at</v>
      </c>
    </row>
    <row r="695" spans="1:13" x14ac:dyDescent="0.3">
      <c r="A695">
        <v>1693</v>
      </c>
      <c r="B695" s="1" t="s">
        <v>1648</v>
      </c>
      <c r="C695" s="1" t="s">
        <v>174</v>
      </c>
      <c r="D695" s="1" t="s">
        <v>1649</v>
      </c>
      <c r="E695">
        <v>20</v>
      </c>
      <c r="F695" s="2">
        <v>672.39</v>
      </c>
      <c r="G695">
        <v>1</v>
      </c>
      <c r="H695" t="str">
        <f>IF(Personen[[#This Row],[Geschlecht_orig]]=0,"nb",IF(G695=1,"m","w"))</f>
        <v>m</v>
      </c>
      <c r="I695" t="str">
        <f t="shared" si="10"/>
        <v>erwachsen</v>
      </c>
      <c r="J695" t="str">
        <f>VLOOKUP(Personen[[#This Row],[Alter]],Altergruppe!$A$1:$C$7,3,TRUE)</f>
        <v>Erwachsene/r</v>
      </c>
      <c r="K695" s="1" t="str">
        <f>LOWER(Personen[[#This Row],[email]])</f>
        <v>kara-lynn.gusella@yopmail.com</v>
      </c>
      <c r="L695" s="1" t="str">
        <f>SUBSTITUTE(Personen[[#This Row],[email klein]],"yopmail.com","am-gym.at")</f>
        <v>kara-lynn.gusella@am-gym.at</v>
      </c>
      <c r="M695" s="1" t="str">
        <f>REPLACE(Personen[[#This Row],[email klein]],LEN(K695)-11,12,"@am-gym.at")</f>
        <v>kara-lynn.gusella@am-gym.at</v>
      </c>
    </row>
    <row r="696" spans="1:13" x14ac:dyDescent="0.3">
      <c r="A696">
        <v>1694</v>
      </c>
      <c r="B696" s="1" t="s">
        <v>922</v>
      </c>
      <c r="C696" s="1" t="s">
        <v>1650</v>
      </c>
      <c r="D696" s="1" t="s">
        <v>1651</v>
      </c>
      <c r="E696">
        <v>13</v>
      </c>
      <c r="F696" s="2">
        <v>0</v>
      </c>
      <c r="G696">
        <v>1</v>
      </c>
      <c r="H696" t="str">
        <f>IF(Personen[[#This Row],[Geschlecht_orig]]=0,"nb",IF(G696=1,"m","w"))</f>
        <v>m</v>
      </c>
      <c r="I696" t="str">
        <f t="shared" si="10"/>
        <v>unmündig</v>
      </c>
      <c r="J696" t="str">
        <f>VLOOKUP(Personen[[#This Row],[Alter]],Altergruppe!$A$1:$C$7,3,TRUE)</f>
        <v>Kind</v>
      </c>
      <c r="K696" s="1" t="str">
        <f>LOWER(Personen[[#This Row],[email]])</f>
        <v>susan.even@yopmail.com</v>
      </c>
      <c r="L696" s="1" t="str">
        <f>SUBSTITUTE(Personen[[#This Row],[email klein]],"yopmail.com","am-gym.at")</f>
        <v>susan.even@am-gym.at</v>
      </c>
      <c r="M696" s="1" t="str">
        <f>REPLACE(Personen[[#This Row],[email klein]],LEN(K696)-11,12,"@am-gym.at")</f>
        <v>susan.even@am-gym.at</v>
      </c>
    </row>
    <row r="697" spans="1:13" x14ac:dyDescent="0.3">
      <c r="A697">
        <v>1695</v>
      </c>
      <c r="B697" s="1" t="s">
        <v>1652</v>
      </c>
      <c r="C697" s="1" t="s">
        <v>1158</v>
      </c>
      <c r="D697" s="1" t="s">
        <v>1653</v>
      </c>
      <c r="E697">
        <v>16</v>
      </c>
      <c r="F697" s="2">
        <v>0</v>
      </c>
      <c r="G697">
        <v>2</v>
      </c>
      <c r="H697" t="str">
        <f>IF(Personen[[#This Row],[Geschlecht_orig]]=0,"nb",IF(G697=1,"m","w"))</f>
        <v>w</v>
      </c>
      <c r="I697" t="str">
        <f t="shared" si="10"/>
        <v>minderjährig</v>
      </c>
      <c r="J697" t="str">
        <f>VLOOKUP(Personen[[#This Row],[Alter]],Altergruppe!$A$1:$C$7,3,TRUE)</f>
        <v>Jugendliche/r</v>
      </c>
      <c r="K697" s="1" t="str">
        <f>LOWER(Personen[[#This Row],[email]])</f>
        <v>mariele.hollingsworth@yopmail.com</v>
      </c>
      <c r="L697" s="1" t="str">
        <f>SUBSTITUTE(Personen[[#This Row],[email klein]],"yopmail.com","am-gym.at")</f>
        <v>mariele.hollingsworth@am-gym.at</v>
      </c>
      <c r="M697" s="1" t="str">
        <f>REPLACE(Personen[[#This Row],[email klein]],LEN(K697)-11,12,"@am-gym.at")</f>
        <v>mariele.hollingsworth@am-gym.at</v>
      </c>
    </row>
    <row r="698" spans="1:13" x14ac:dyDescent="0.3">
      <c r="A698">
        <v>1696</v>
      </c>
      <c r="B698" s="1" t="s">
        <v>1304</v>
      </c>
      <c r="C698" s="1" t="s">
        <v>1433</v>
      </c>
      <c r="D698" s="1" t="s">
        <v>1654</v>
      </c>
      <c r="E698">
        <v>28</v>
      </c>
      <c r="F698" s="2">
        <v>267.54000000000002</v>
      </c>
      <c r="G698">
        <v>0</v>
      </c>
      <c r="H698" t="str">
        <f>IF(Personen[[#This Row],[Geschlecht_orig]]=0,"nb",IF(G698=1,"m","w"))</f>
        <v>nb</v>
      </c>
      <c r="I698" t="str">
        <f t="shared" si="10"/>
        <v>erwachsen</v>
      </c>
      <c r="J698" t="str">
        <f>VLOOKUP(Personen[[#This Row],[Alter]],Altergruppe!$A$1:$C$7,3,TRUE)</f>
        <v>Erwachsene/r</v>
      </c>
      <c r="K698" s="1" t="str">
        <f>LOWER(Personen[[#This Row],[email]])</f>
        <v>lorne.isacco@yopmail.com</v>
      </c>
      <c r="L698" s="1" t="str">
        <f>SUBSTITUTE(Personen[[#This Row],[email klein]],"yopmail.com","am-gym.at")</f>
        <v>lorne.isacco@am-gym.at</v>
      </c>
      <c r="M698" s="1" t="str">
        <f>REPLACE(Personen[[#This Row],[email klein]],LEN(K698)-11,12,"@am-gym.at")</f>
        <v>lorne.isacco@am-gym.at</v>
      </c>
    </row>
    <row r="699" spans="1:13" x14ac:dyDescent="0.3">
      <c r="A699">
        <v>1697</v>
      </c>
      <c r="B699" s="1" t="s">
        <v>230</v>
      </c>
      <c r="C699" s="1" t="s">
        <v>1554</v>
      </c>
      <c r="D699" s="1" t="s">
        <v>1655</v>
      </c>
      <c r="E699">
        <v>78</v>
      </c>
      <c r="F699" s="2">
        <v>5242.3100000000004</v>
      </c>
      <c r="G699">
        <v>2</v>
      </c>
      <c r="H699" t="str">
        <f>IF(Personen[[#This Row],[Geschlecht_orig]]=0,"nb",IF(G699=1,"m","w"))</f>
        <v>w</v>
      </c>
      <c r="I699" t="str">
        <f t="shared" si="10"/>
        <v>erwachsen</v>
      </c>
      <c r="J699" t="str">
        <f>VLOOKUP(Personen[[#This Row],[Alter]],Altergruppe!$A$1:$C$7,3,TRUE)</f>
        <v>Pensionist/in</v>
      </c>
      <c r="K699" s="1" t="str">
        <f>LOWER(Personen[[#This Row],[email]])</f>
        <v>arabel.margarete@yopmail.com</v>
      </c>
      <c r="L699" s="1" t="str">
        <f>SUBSTITUTE(Personen[[#This Row],[email klein]],"yopmail.com","am-gym.at")</f>
        <v>arabel.margarete@am-gym.at</v>
      </c>
      <c r="M699" s="1" t="str">
        <f>REPLACE(Personen[[#This Row],[email klein]],LEN(K699)-11,12,"@am-gym.at")</f>
        <v>arabel.margarete@am-gym.at</v>
      </c>
    </row>
    <row r="700" spans="1:13" x14ac:dyDescent="0.3">
      <c r="A700">
        <v>1698</v>
      </c>
      <c r="B700" s="1" t="s">
        <v>1656</v>
      </c>
      <c r="C700" s="1" t="s">
        <v>411</v>
      </c>
      <c r="D700" s="1" t="s">
        <v>1657</v>
      </c>
      <c r="E700">
        <v>14</v>
      </c>
      <c r="F700" s="2">
        <v>0</v>
      </c>
      <c r="G700">
        <v>1</v>
      </c>
      <c r="H700" t="str">
        <f>IF(Personen[[#This Row],[Geschlecht_orig]]=0,"nb",IF(G700=1,"m","w"))</f>
        <v>m</v>
      </c>
      <c r="I700" t="str">
        <f t="shared" si="10"/>
        <v>minderjährig</v>
      </c>
      <c r="J700" t="str">
        <f>VLOOKUP(Personen[[#This Row],[Alter]],Altergruppe!$A$1:$C$7,3,TRUE)</f>
        <v>Jugendliche/r</v>
      </c>
      <c r="K700" s="1" t="str">
        <f>LOWER(Personen[[#This Row],[email]])</f>
        <v>selia.travax@yopmail.com</v>
      </c>
      <c r="L700" s="1" t="str">
        <f>SUBSTITUTE(Personen[[#This Row],[email klein]],"yopmail.com","am-gym.at")</f>
        <v>selia.travax@am-gym.at</v>
      </c>
      <c r="M700" s="1" t="str">
        <f>REPLACE(Personen[[#This Row],[email klein]],LEN(K700)-11,12,"@am-gym.at")</f>
        <v>selia.travax@am-gym.at</v>
      </c>
    </row>
    <row r="701" spans="1:13" x14ac:dyDescent="0.3">
      <c r="A701">
        <v>1699</v>
      </c>
      <c r="B701" s="1" t="s">
        <v>1658</v>
      </c>
      <c r="C701" s="1" t="s">
        <v>1659</v>
      </c>
      <c r="D701" s="1" t="s">
        <v>1660</v>
      </c>
      <c r="E701">
        <v>90</v>
      </c>
      <c r="F701" s="2">
        <v>342.76</v>
      </c>
      <c r="G701">
        <v>1</v>
      </c>
      <c r="H701" t="str">
        <f>IF(Personen[[#This Row],[Geschlecht_orig]]=0,"nb",IF(G701=1,"m","w"))</f>
        <v>m</v>
      </c>
      <c r="I701" t="str">
        <f t="shared" si="10"/>
        <v>erwachsen</v>
      </c>
      <c r="J701" t="str">
        <f>VLOOKUP(Personen[[#This Row],[Alter]],Altergruppe!$A$1:$C$7,3,TRUE)</f>
        <v>Pensionist/in</v>
      </c>
      <c r="K701" s="1" t="str">
        <f>LOWER(Personen[[#This Row],[email]])</f>
        <v>noelle.bach@yopmail.com</v>
      </c>
      <c r="L701" s="1" t="str">
        <f>SUBSTITUTE(Personen[[#This Row],[email klein]],"yopmail.com","am-gym.at")</f>
        <v>noelle.bach@am-gym.at</v>
      </c>
      <c r="M701" s="1" t="str">
        <f>REPLACE(Personen[[#This Row],[email klein]],LEN(K701)-11,12,"@am-gym.at")</f>
        <v>noelle.bach@am-gym.at</v>
      </c>
    </row>
    <row r="702" spans="1:13" x14ac:dyDescent="0.3">
      <c r="A702">
        <v>1700</v>
      </c>
      <c r="B702" s="1" t="s">
        <v>1661</v>
      </c>
      <c r="C702" s="1" t="s">
        <v>1662</v>
      </c>
      <c r="D702" s="1" t="s">
        <v>1663</v>
      </c>
      <c r="E702">
        <v>46</v>
      </c>
      <c r="F702" s="2">
        <v>9777.07</v>
      </c>
      <c r="G702">
        <v>0</v>
      </c>
      <c r="H702" t="str">
        <f>IF(Personen[[#This Row],[Geschlecht_orig]]=0,"nb",IF(G702=1,"m","w"))</f>
        <v>nb</v>
      </c>
      <c r="I702" t="str">
        <f t="shared" si="10"/>
        <v>erwachsen</v>
      </c>
      <c r="J702" t="str">
        <f>VLOOKUP(Personen[[#This Row],[Alter]],Altergruppe!$A$1:$C$7,3,TRUE)</f>
        <v>Erwachsene/r</v>
      </c>
      <c r="K702" s="1" t="str">
        <f>LOWER(Personen[[#This Row],[email]])</f>
        <v>norine.lorain@yopmail.com</v>
      </c>
      <c r="L702" s="1" t="str">
        <f>SUBSTITUTE(Personen[[#This Row],[email klein]],"yopmail.com","am-gym.at")</f>
        <v>norine.lorain@am-gym.at</v>
      </c>
      <c r="M702" s="1" t="str">
        <f>REPLACE(Personen[[#This Row],[email klein]],LEN(K702)-11,12,"@am-gym.at")</f>
        <v>norine.lorain@am-gym.at</v>
      </c>
    </row>
    <row r="703" spans="1:13" x14ac:dyDescent="0.3">
      <c r="A703">
        <v>1701</v>
      </c>
      <c r="B703" s="1" t="s">
        <v>1664</v>
      </c>
      <c r="C703" s="1" t="s">
        <v>223</v>
      </c>
      <c r="D703" s="1" t="s">
        <v>1665</v>
      </c>
      <c r="E703">
        <v>91</v>
      </c>
      <c r="F703" s="2">
        <v>276.74</v>
      </c>
      <c r="G703">
        <v>2</v>
      </c>
      <c r="H703" t="str">
        <f>IF(Personen[[#This Row],[Geschlecht_orig]]=0,"nb",IF(G703=1,"m","w"))</f>
        <v>w</v>
      </c>
      <c r="I703" t="str">
        <f t="shared" si="10"/>
        <v>erwachsen</v>
      </c>
      <c r="J703" t="str">
        <f>VLOOKUP(Personen[[#This Row],[Alter]],Altergruppe!$A$1:$C$7,3,TRUE)</f>
        <v>Pensionist/in</v>
      </c>
      <c r="K703" s="1" t="str">
        <f>LOWER(Personen[[#This Row],[email]])</f>
        <v>allyce.kiersten@yopmail.com</v>
      </c>
      <c r="L703" s="1" t="str">
        <f>SUBSTITUTE(Personen[[#This Row],[email klein]],"yopmail.com","am-gym.at")</f>
        <v>allyce.kiersten@am-gym.at</v>
      </c>
      <c r="M703" s="1" t="str">
        <f>REPLACE(Personen[[#This Row],[email klein]],LEN(K703)-11,12,"@am-gym.at")</f>
        <v>allyce.kiersten@am-gym.at</v>
      </c>
    </row>
    <row r="704" spans="1:13" x14ac:dyDescent="0.3">
      <c r="A704">
        <v>1702</v>
      </c>
      <c r="B704" s="1" t="s">
        <v>85</v>
      </c>
      <c r="C704" s="1" t="s">
        <v>824</v>
      </c>
      <c r="D704" s="1" t="s">
        <v>1666</v>
      </c>
      <c r="E704">
        <v>7</v>
      </c>
      <c r="F704" s="2">
        <v>0</v>
      </c>
      <c r="G704">
        <v>0</v>
      </c>
      <c r="H704" t="str">
        <f>IF(Personen[[#This Row],[Geschlecht_orig]]=0,"nb",IF(G704=1,"m","w"))</f>
        <v>nb</v>
      </c>
      <c r="I704" t="str">
        <f t="shared" si="10"/>
        <v>unmündig</v>
      </c>
      <c r="J704" t="str">
        <f>VLOOKUP(Personen[[#This Row],[Alter]],Altergruppe!$A$1:$C$7,3,TRUE)</f>
        <v>Kind</v>
      </c>
      <c r="K704" s="1" t="str">
        <f>LOWER(Personen[[#This Row],[email]])</f>
        <v>ivett.yorick@yopmail.com</v>
      </c>
      <c r="L704" s="1" t="str">
        <f>SUBSTITUTE(Personen[[#This Row],[email klein]],"yopmail.com","am-gym.at")</f>
        <v>ivett.yorick@am-gym.at</v>
      </c>
      <c r="M704" s="1" t="str">
        <f>REPLACE(Personen[[#This Row],[email klein]],LEN(K704)-11,12,"@am-gym.at")</f>
        <v>ivett.yorick@am-gym.at</v>
      </c>
    </row>
    <row r="705" spans="1:13" x14ac:dyDescent="0.3">
      <c r="A705">
        <v>1703</v>
      </c>
      <c r="B705" s="1" t="s">
        <v>225</v>
      </c>
      <c r="C705" s="1" t="s">
        <v>1667</v>
      </c>
      <c r="D705" s="1" t="s">
        <v>1668</v>
      </c>
      <c r="E705">
        <v>59</v>
      </c>
      <c r="F705" s="2">
        <v>1716.73</v>
      </c>
      <c r="G705">
        <v>2</v>
      </c>
      <c r="H705" t="str">
        <f>IF(Personen[[#This Row],[Geschlecht_orig]]=0,"nb",IF(G705=1,"m","w"))</f>
        <v>w</v>
      </c>
      <c r="I705" t="str">
        <f t="shared" si="10"/>
        <v>erwachsen</v>
      </c>
      <c r="J705" t="str">
        <f>VLOOKUP(Personen[[#This Row],[Alter]],Altergruppe!$A$1:$C$7,3,TRUE)</f>
        <v>Erwachsene/r</v>
      </c>
      <c r="K705" s="1" t="str">
        <f>LOWER(Personen[[#This Row],[email]])</f>
        <v>penelopa.mcadams@yopmail.com</v>
      </c>
      <c r="L705" s="1" t="str">
        <f>SUBSTITUTE(Personen[[#This Row],[email klein]],"yopmail.com","am-gym.at")</f>
        <v>penelopa.mcadams@am-gym.at</v>
      </c>
      <c r="M705" s="1" t="str">
        <f>REPLACE(Personen[[#This Row],[email klein]],LEN(K705)-11,12,"@am-gym.at")</f>
        <v>penelopa.mcadams@am-gym.at</v>
      </c>
    </row>
    <row r="706" spans="1:13" x14ac:dyDescent="0.3">
      <c r="A706">
        <v>1704</v>
      </c>
      <c r="B706" s="1" t="s">
        <v>183</v>
      </c>
      <c r="C706" s="1" t="s">
        <v>138</v>
      </c>
      <c r="D706" s="1" t="s">
        <v>1669</v>
      </c>
      <c r="E706">
        <v>7</v>
      </c>
      <c r="F706" s="2">
        <v>0</v>
      </c>
      <c r="G706">
        <v>2</v>
      </c>
      <c r="H706" t="str">
        <f>IF(Personen[[#This Row],[Geschlecht_orig]]=0,"nb",IF(G706=1,"m","w"))</f>
        <v>w</v>
      </c>
      <c r="I706" t="str">
        <f t="shared" ref="I706:I769" si="11">IF(E706&lt;14,"unmündig",IF(E706&lt;18,"minderjährig","erwachsen"))</f>
        <v>unmündig</v>
      </c>
      <c r="J706" t="str">
        <f>VLOOKUP(Personen[[#This Row],[Alter]],Altergruppe!$A$1:$C$7,3,TRUE)</f>
        <v>Kind</v>
      </c>
      <c r="K706" s="1" t="str">
        <f>LOWER(Personen[[#This Row],[email]])</f>
        <v>winny.bonucci@yopmail.com</v>
      </c>
      <c r="L706" s="1" t="str">
        <f>SUBSTITUTE(Personen[[#This Row],[email klein]],"yopmail.com","am-gym.at")</f>
        <v>winny.bonucci@am-gym.at</v>
      </c>
      <c r="M706" s="1" t="str">
        <f>REPLACE(Personen[[#This Row],[email klein]],LEN(K706)-11,12,"@am-gym.at")</f>
        <v>winny.bonucci@am-gym.at</v>
      </c>
    </row>
    <row r="707" spans="1:13" x14ac:dyDescent="0.3">
      <c r="A707">
        <v>1705</v>
      </c>
      <c r="B707" s="1" t="s">
        <v>1670</v>
      </c>
      <c r="C707" s="1" t="s">
        <v>482</v>
      </c>
      <c r="D707" s="1" t="s">
        <v>1671</v>
      </c>
      <c r="E707">
        <v>7</v>
      </c>
      <c r="F707" s="2">
        <v>0</v>
      </c>
      <c r="G707">
        <v>2</v>
      </c>
      <c r="H707" t="str">
        <f>IF(Personen[[#This Row],[Geschlecht_orig]]=0,"nb",IF(G707=1,"m","w"))</f>
        <v>w</v>
      </c>
      <c r="I707" t="str">
        <f t="shared" si="11"/>
        <v>unmündig</v>
      </c>
      <c r="J707" t="str">
        <f>VLOOKUP(Personen[[#This Row],[Alter]],Altergruppe!$A$1:$C$7,3,TRUE)</f>
        <v>Kind</v>
      </c>
      <c r="K707" s="1" t="str">
        <f>LOWER(Personen[[#This Row],[email]])</f>
        <v>silvana.emanuel@yopmail.com</v>
      </c>
      <c r="L707" s="1" t="str">
        <f>SUBSTITUTE(Personen[[#This Row],[email klein]],"yopmail.com","am-gym.at")</f>
        <v>silvana.emanuel@am-gym.at</v>
      </c>
      <c r="M707" s="1" t="str">
        <f>REPLACE(Personen[[#This Row],[email klein]],LEN(K707)-11,12,"@am-gym.at")</f>
        <v>silvana.emanuel@am-gym.at</v>
      </c>
    </row>
    <row r="708" spans="1:13" x14ac:dyDescent="0.3">
      <c r="A708">
        <v>1706</v>
      </c>
      <c r="B708" s="1" t="s">
        <v>1041</v>
      </c>
      <c r="C708" s="1" t="s">
        <v>952</v>
      </c>
      <c r="D708" s="1" t="s">
        <v>1672</v>
      </c>
      <c r="E708">
        <v>53</v>
      </c>
      <c r="F708" s="2">
        <v>8913.41</v>
      </c>
      <c r="G708">
        <v>2</v>
      </c>
      <c r="H708" t="str">
        <f>IF(Personen[[#This Row],[Geschlecht_orig]]=0,"nb",IF(G708=1,"m","w"))</f>
        <v>w</v>
      </c>
      <c r="I708" t="str">
        <f t="shared" si="11"/>
        <v>erwachsen</v>
      </c>
      <c r="J708" t="str">
        <f>VLOOKUP(Personen[[#This Row],[Alter]],Altergruppe!$A$1:$C$7,3,TRUE)</f>
        <v>Erwachsene/r</v>
      </c>
      <c r="K708" s="1" t="str">
        <f>LOWER(Personen[[#This Row],[email]])</f>
        <v>amelia.cecile@yopmail.com</v>
      </c>
      <c r="L708" s="1" t="str">
        <f>SUBSTITUTE(Personen[[#This Row],[email klein]],"yopmail.com","am-gym.at")</f>
        <v>amelia.cecile@am-gym.at</v>
      </c>
      <c r="M708" s="1" t="str">
        <f>REPLACE(Personen[[#This Row],[email klein]],LEN(K708)-11,12,"@am-gym.at")</f>
        <v>amelia.cecile@am-gym.at</v>
      </c>
    </row>
    <row r="709" spans="1:13" x14ac:dyDescent="0.3">
      <c r="A709">
        <v>1707</v>
      </c>
      <c r="B709" s="1" t="s">
        <v>1673</v>
      </c>
      <c r="C709" s="1" t="s">
        <v>1482</v>
      </c>
      <c r="D709" s="1" t="s">
        <v>1674</v>
      </c>
      <c r="E709">
        <v>73</v>
      </c>
      <c r="F709" s="2">
        <v>7166.95</v>
      </c>
      <c r="G709">
        <v>0</v>
      </c>
      <c r="H709" t="str">
        <f>IF(Personen[[#This Row],[Geschlecht_orig]]=0,"nb",IF(G709=1,"m","w"))</f>
        <v>nb</v>
      </c>
      <c r="I709" t="str">
        <f t="shared" si="11"/>
        <v>erwachsen</v>
      </c>
      <c r="J709" t="str">
        <f>VLOOKUP(Personen[[#This Row],[Alter]],Altergruppe!$A$1:$C$7,3,TRUE)</f>
        <v>Pensionist/in</v>
      </c>
      <c r="K709" s="1" t="str">
        <f>LOWER(Personen[[#This Row],[email]])</f>
        <v>danika.suzetta@yopmail.com</v>
      </c>
      <c r="L709" s="1" t="str">
        <f>SUBSTITUTE(Personen[[#This Row],[email klein]],"yopmail.com","am-gym.at")</f>
        <v>danika.suzetta@am-gym.at</v>
      </c>
      <c r="M709" s="1" t="str">
        <f>REPLACE(Personen[[#This Row],[email klein]],LEN(K709)-11,12,"@am-gym.at")</f>
        <v>danika.suzetta@am-gym.at</v>
      </c>
    </row>
    <row r="710" spans="1:13" x14ac:dyDescent="0.3">
      <c r="A710">
        <v>1708</v>
      </c>
      <c r="B710" s="1" t="s">
        <v>319</v>
      </c>
      <c r="C710" s="1" t="s">
        <v>1298</v>
      </c>
      <c r="D710" s="1" t="s">
        <v>1675</v>
      </c>
      <c r="E710">
        <v>86</v>
      </c>
      <c r="F710" s="2">
        <v>870.12</v>
      </c>
      <c r="G710">
        <v>1</v>
      </c>
      <c r="H710" t="str">
        <f>IF(Personen[[#This Row],[Geschlecht_orig]]=0,"nb",IF(G710=1,"m","w"))</f>
        <v>m</v>
      </c>
      <c r="I710" t="str">
        <f t="shared" si="11"/>
        <v>erwachsen</v>
      </c>
      <c r="J710" t="str">
        <f>VLOOKUP(Personen[[#This Row],[Alter]],Altergruppe!$A$1:$C$7,3,TRUE)</f>
        <v>Pensionist/in</v>
      </c>
      <c r="K710" s="1" t="str">
        <f>LOWER(Personen[[#This Row],[email]])</f>
        <v>marylou.valerio@yopmail.com</v>
      </c>
      <c r="L710" s="1" t="str">
        <f>SUBSTITUTE(Personen[[#This Row],[email klein]],"yopmail.com","am-gym.at")</f>
        <v>marylou.valerio@am-gym.at</v>
      </c>
      <c r="M710" s="1" t="str">
        <f>REPLACE(Personen[[#This Row],[email klein]],LEN(K710)-11,12,"@am-gym.at")</f>
        <v>marylou.valerio@am-gym.at</v>
      </c>
    </row>
    <row r="711" spans="1:13" x14ac:dyDescent="0.3">
      <c r="A711">
        <v>1709</v>
      </c>
      <c r="B711" s="1" t="s">
        <v>58</v>
      </c>
      <c r="C711" s="1" t="s">
        <v>908</v>
      </c>
      <c r="D711" s="1" t="s">
        <v>1676</v>
      </c>
      <c r="E711">
        <v>32</v>
      </c>
      <c r="F711" s="2">
        <v>599.96</v>
      </c>
      <c r="G711">
        <v>2</v>
      </c>
      <c r="H711" t="str">
        <f>IF(Personen[[#This Row],[Geschlecht_orig]]=0,"nb",IF(G711=1,"m","w"))</f>
        <v>w</v>
      </c>
      <c r="I711" t="str">
        <f t="shared" si="11"/>
        <v>erwachsen</v>
      </c>
      <c r="J711" t="str">
        <f>VLOOKUP(Personen[[#This Row],[Alter]],Altergruppe!$A$1:$C$7,3,TRUE)</f>
        <v>Erwachsene/r</v>
      </c>
      <c r="K711" s="1" t="str">
        <f>LOWER(Personen[[#This Row],[email]])</f>
        <v>annaliese.pauly@yopmail.com</v>
      </c>
      <c r="L711" s="1" t="str">
        <f>SUBSTITUTE(Personen[[#This Row],[email klein]],"yopmail.com","am-gym.at")</f>
        <v>annaliese.pauly@am-gym.at</v>
      </c>
      <c r="M711" s="1" t="str">
        <f>REPLACE(Personen[[#This Row],[email klein]],LEN(K711)-11,12,"@am-gym.at")</f>
        <v>annaliese.pauly@am-gym.at</v>
      </c>
    </row>
    <row r="712" spans="1:13" x14ac:dyDescent="0.3">
      <c r="A712">
        <v>1710</v>
      </c>
      <c r="B712" s="1" t="s">
        <v>1416</v>
      </c>
      <c r="C712" s="1" t="s">
        <v>912</v>
      </c>
      <c r="D712" s="1" t="s">
        <v>1677</v>
      </c>
      <c r="E712">
        <v>83</v>
      </c>
      <c r="F712" s="2">
        <v>1286.21</v>
      </c>
      <c r="G712">
        <v>0</v>
      </c>
      <c r="H712" t="str">
        <f>IF(Personen[[#This Row],[Geschlecht_orig]]=0,"nb",IF(G712=1,"m","w"))</f>
        <v>nb</v>
      </c>
      <c r="I712" t="str">
        <f t="shared" si="11"/>
        <v>erwachsen</v>
      </c>
      <c r="J712" t="str">
        <f>VLOOKUP(Personen[[#This Row],[Alter]],Altergruppe!$A$1:$C$7,3,TRUE)</f>
        <v>Pensionist/in</v>
      </c>
      <c r="K712" s="1" t="str">
        <f>LOWER(Personen[[#This Row],[email]])</f>
        <v>robbi.michella@yopmail.com</v>
      </c>
      <c r="L712" s="1" t="str">
        <f>SUBSTITUTE(Personen[[#This Row],[email klein]],"yopmail.com","am-gym.at")</f>
        <v>robbi.michella@am-gym.at</v>
      </c>
      <c r="M712" s="1" t="str">
        <f>REPLACE(Personen[[#This Row],[email klein]],LEN(K712)-11,12,"@am-gym.at")</f>
        <v>robbi.michella@am-gym.at</v>
      </c>
    </row>
    <row r="713" spans="1:13" x14ac:dyDescent="0.3">
      <c r="A713">
        <v>1711</v>
      </c>
      <c r="B713" s="1" t="s">
        <v>1099</v>
      </c>
      <c r="C713" s="1" t="s">
        <v>566</v>
      </c>
      <c r="D713" s="1" t="s">
        <v>1678</v>
      </c>
      <c r="E713">
        <v>41</v>
      </c>
      <c r="F713" s="2">
        <v>5270.63</v>
      </c>
      <c r="G713">
        <v>0</v>
      </c>
      <c r="H713" t="str">
        <f>IF(Personen[[#This Row],[Geschlecht_orig]]=0,"nb",IF(G713=1,"m","w"))</f>
        <v>nb</v>
      </c>
      <c r="I713" t="str">
        <f t="shared" si="11"/>
        <v>erwachsen</v>
      </c>
      <c r="J713" t="str">
        <f>VLOOKUP(Personen[[#This Row],[Alter]],Altergruppe!$A$1:$C$7,3,TRUE)</f>
        <v>Erwachsene/r</v>
      </c>
      <c r="K713" s="1" t="str">
        <f>LOWER(Personen[[#This Row],[email]])</f>
        <v>ann-marie.riordan@yopmail.com</v>
      </c>
      <c r="L713" s="1" t="str">
        <f>SUBSTITUTE(Personen[[#This Row],[email klein]],"yopmail.com","am-gym.at")</f>
        <v>ann-marie.riordan@am-gym.at</v>
      </c>
      <c r="M713" s="1" t="str">
        <f>REPLACE(Personen[[#This Row],[email klein]],LEN(K713)-11,12,"@am-gym.at")</f>
        <v>ann-marie.riordan@am-gym.at</v>
      </c>
    </row>
    <row r="714" spans="1:13" x14ac:dyDescent="0.3">
      <c r="A714">
        <v>1712</v>
      </c>
      <c r="B714" s="1" t="s">
        <v>925</v>
      </c>
      <c r="C714" s="1" t="s">
        <v>1679</v>
      </c>
      <c r="D714" s="1" t="s">
        <v>1680</v>
      </c>
      <c r="E714">
        <v>37</v>
      </c>
      <c r="F714" s="2">
        <v>3849.99</v>
      </c>
      <c r="G714">
        <v>2</v>
      </c>
      <c r="H714" t="str">
        <f>IF(Personen[[#This Row],[Geschlecht_orig]]=0,"nb",IF(G714=1,"m","w"))</f>
        <v>w</v>
      </c>
      <c r="I714" t="str">
        <f t="shared" si="11"/>
        <v>erwachsen</v>
      </c>
      <c r="J714" t="str">
        <f>VLOOKUP(Personen[[#This Row],[Alter]],Altergruppe!$A$1:$C$7,3,TRUE)</f>
        <v>Erwachsene/r</v>
      </c>
      <c r="K714" s="1" t="str">
        <f>LOWER(Personen[[#This Row],[email]])</f>
        <v>raf.louanna@yopmail.com</v>
      </c>
      <c r="L714" s="1" t="str">
        <f>SUBSTITUTE(Personen[[#This Row],[email klein]],"yopmail.com","am-gym.at")</f>
        <v>raf.louanna@am-gym.at</v>
      </c>
      <c r="M714" s="1" t="str">
        <f>REPLACE(Personen[[#This Row],[email klein]],LEN(K714)-11,12,"@am-gym.at")</f>
        <v>raf.louanna@am-gym.at</v>
      </c>
    </row>
    <row r="715" spans="1:13" x14ac:dyDescent="0.3">
      <c r="A715">
        <v>1713</v>
      </c>
      <c r="B715" s="1" t="s">
        <v>1099</v>
      </c>
      <c r="C715" s="1" t="s">
        <v>1681</v>
      </c>
      <c r="D715" s="1" t="s">
        <v>1682</v>
      </c>
      <c r="E715">
        <v>51</v>
      </c>
      <c r="F715" s="2">
        <v>3750.19</v>
      </c>
      <c r="G715">
        <v>0</v>
      </c>
      <c r="H715" t="str">
        <f>IF(Personen[[#This Row],[Geschlecht_orig]]=0,"nb",IF(G715=1,"m","w"))</f>
        <v>nb</v>
      </c>
      <c r="I715" t="str">
        <f t="shared" si="11"/>
        <v>erwachsen</v>
      </c>
      <c r="J715" t="str">
        <f>VLOOKUP(Personen[[#This Row],[Alter]],Altergruppe!$A$1:$C$7,3,TRUE)</f>
        <v>Erwachsene/r</v>
      </c>
      <c r="K715" s="1" t="str">
        <f>LOWER(Personen[[#This Row],[email]])</f>
        <v>ann-marie.drus@yopmail.com</v>
      </c>
      <c r="L715" s="1" t="str">
        <f>SUBSTITUTE(Personen[[#This Row],[email klein]],"yopmail.com","am-gym.at")</f>
        <v>ann-marie.drus@am-gym.at</v>
      </c>
      <c r="M715" s="1" t="str">
        <f>REPLACE(Personen[[#This Row],[email klein]],LEN(K715)-11,12,"@am-gym.at")</f>
        <v>ann-marie.drus@am-gym.at</v>
      </c>
    </row>
    <row r="716" spans="1:13" x14ac:dyDescent="0.3">
      <c r="A716">
        <v>1714</v>
      </c>
      <c r="B716" s="1" t="s">
        <v>1683</v>
      </c>
      <c r="C716" s="1" t="s">
        <v>1684</v>
      </c>
      <c r="D716" s="1" t="s">
        <v>1685</v>
      </c>
      <c r="E716">
        <v>94</v>
      </c>
      <c r="F716" s="2">
        <v>877.59</v>
      </c>
      <c r="G716">
        <v>1</v>
      </c>
      <c r="H716" t="str">
        <f>IF(Personen[[#This Row],[Geschlecht_orig]]=0,"nb",IF(G716=1,"m","w"))</f>
        <v>m</v>
      </c>
      <c r="I716" t="str">
        <f t="shared" si="11"/>
        <v>erwachsen</v>
      </c>
      <c r="J716" t="str">
        <f>VLOOKUP(Personen[[#This Row],[Alter]],Altergruppe!$A$1:$C$7,3,TRUE)</f>
        <v>Pensionist/in</v>
      </c>
      <c r="K716" s="1" t="str">
        <f>LOWER(Personen[[#This Row],[email]])</f>
        <v>lanna.rolf@yopmail.com</v>
      </c>
      <c r="L716" s="1" t="str">
        <f>SUBSTITUTE(Personen[[#This Row],[email klein]],"yopmail.com","am-gym.at")</f>
        <v>lanna.rolf@am-gym.at</v>
      </c>
      <c r="M716" s="1" t="str">
        <f>REPLACE(Personen[[#This Row],[email klein]],LEN(K716)-11,12,"@am-gym.at")</f>
        <v>lanna.rolf@am-gym.at</v>
      </c>
    </row>
    <row r="717" spans="1:13" x14ac:dyDescent="0.3">
      <c r="A717">
        <v>1715</v>
      </c>
      <c r="B717" s="1" t="s">
        <v>1686</v>
      </c>
      <c r="C717" s="1" t="s">
        <v>1687</v>
      </c>
      <c r="D717" s="1" t="s">
        <v>1688</v>
      </c>
      <c r="E717">
        <v>15</v>
      </c>
      <c r="F717" s="2">
        <v>0</v>
      </c>
      <c r="G717">
        <v>2</v>
      </c>
      <c r="H717" t="str">
        <f>IF(Personen[[#This Row],[Geschlecht_orig]]=0,"nb",IF(G717=1,"m","w"))</f>
        <v>w</v>
      </c>
      <c r="I717" t="str">
        <f t="shared" si="11"/>
        <v>minderjährig</v>
      </c>
      <c r="J717" t="str">
        <f>VLOOKUP(Personen[[#This Row],[Alter]],Altergruppe!$A$1:$C$7,3,TRUE)</f>
        <v>Jugendliche/r</v>
      </c>
      <c r="K717" s="1" t="str">
        <f>LOWER(Personen[[#This Row],[email]])</f>
        <v>emmey.voletta@yopmail.com</v>
      </c>
      <c r="L717" s="1" t="str">
        <f>SUBSTITUTE(Personen[[#This Row],[email klein]],"yopmail.com","am-gym.at")</f>
        <v>emmey.voletta@am-gym.at</v>
      </c>
      <c r="M717" s="1" t="str">
        <f>REPLACE(Personen[[#This Row],[email klein]],LEN(K717)-11,12,"@am-gym.at")</f>
        <v>emmey.voletta@am-gym.at</v>
      </c>
    </row>
    <row r="718" spans="1:13" x14ac:dyDescent="0.3">
      <c r="A718">
        <v>1716</v>
      </c>
      <c r="B718" s="1" t="s">
        <v>1689</v>
      </c>
      <c r="C718" s="1" t="s">
        <v>1115</v>
      </c>
      <c r="D718" s="1" t="s">
        <v>1690</v>
      </c>
      <c r="E718">
        <v>35</v>
      </c>
      <c r="F718" s="2">
        <v>8431.18</v>
      </c>
      <c r="G718">
        <v>0</v>
      </c>
      <c r="H718" t="str">
        <f>IF(Personen[[#This Row],[Geschlecht_orig]]=0,"nb",IF(G718=1,"m","w"))</f>
        <v>nb</v>
      </c>
      <c r="I718" t="str">
        <f t="shared" si="11"/>
        <v>erwachsen</v>
      </c>
      <c r="J718" t="str">
        <f>VLOOKUP(Personen[[#This Row],[Alter]],Altergruppe!$A$1:$C$7,3,TRUE)</f>
        <v>Erwachsene/r</v>
      </c>
      <c r="K718" s="1" t="str">
        <f>LOWER(Personen[[#This Row],[email]])</f>
        <v>dulcinea.hedve@yopmail.com</v>
      </c>
      <c r="L718" s="1" t="str">
        <f>SUBSTITUTE(Personen[[#This Row],[email klein]],"yopmail.com","am-gym.at")</f>
        <v>dulcinea.hedve@am-gym.at</v>
      </c>
      <c r="M718" s="1" t="str">
        <f>REPLACE(Personen[[#This Row],[email klein]],LEN(K718)-11,12,"@am-gym.at")</f>
        <v>dulcinea.hedve@am-gym.at</v>
      </c>
    </row>
    <row r="719" spans="1:13" x14ac:dyDescent="0.3">
      <c r="A719">
        <v>1717</v>
      </c>
      <c r="B719" s="1" t="s">
        <v>1438</v>
      </c>
      <c r="C719" s="1" t="s">
        <v>1691</v>
      </c>
      <c r="D719" s="1" t="s">
        <v>1692</v>
      </c>
      <c r="E719">
        <v>97</v>
      </c>
      <c r="F719" s="2">
        <v>89.41</v>
      </c>
      <c r="G719">
        <v>1</v>
      </c>
      <c r="H719" t="str">
        <f>IF(Personen[[#This Row],[Geschlecht_orig]]=0,"nb",IF(G719=1,"m","w"))</f>
        <v>m</v>
      </c>
      <c r="I719" t="str">
        <f t="shared" si="11"/>
        <v>erwachsen</v>
      </c>
      <c r="J719" t="str">
        <f>VLOOKUP(Personen[[#This Row],[Alter]],Altergruppe!$A$1:$C$7,3,TRUE)</f>
        <v>Pensionist/in</v>
      </c>
      <c r="K719" s="1" t="str">
        <f>LOWER(Personen[[#This Row],[email]])</f>
        <v>rozele.winnick@yopmail.com</v>
      </c>
      <c r="L719" s="1" t="str">
        <f>SUBSTITUTE(Personen[[#This Row],[email klein]],"yopmail.com","am-gym.at")</f>
        <v>rozele.winnick@am-gym.at</v>
      </c>
      <c r="M719" s="1" t="str">
        <f>REPLACE(Personen[[#This Row],[email klein]],LEN(K719)-11,12,"@am-gym.at")</f>
        <v>rozele.winnick@am-gym.at</v>
      </c>
    </row>
    <row r="720" spans="1:13" x14ac:dyDescent="0.3">
      <c r="A720">
        <v>1718</v>
      </c>
      <c r="B720" s="1" t="s">
        <v>736</v>
      </c>
      <c r="C720" s="1" t="s">
        <v>1693</v>
      </c>
      <c r="D720" s="1" t="s">
        <v>1694</v>
      </c>
      <c r="E720">
        <v>82</v>
      </c>
      <c r="F720" s="2">
        <v>8116.14</v>
      </c>
      <c r="G720">
        <v>0</v>
      </c>
      <c r="H720" t="str">
        <f>IF(Personen[[#This Row],[Geschlecht_orig]]=0,"nb",IF(G720=1,"m","w"))</f>
        <v>nb</v>
      </c>
      <c r="I720" t="str">
        <f t="shared" si="11"/>
        <v>erwachsen</v>
      </c>
      <c r="J720" t="str">
        <f>VLOOKUP(Personen[[#This Row],[Alter]],Altergruppe!$A$1:$C$7,3,TRUE)</f>
        <v>Pensionist/in</v>
      </c>
      <c r="K720" s="1" t="str">
        <f>LOWER(Personen[[#This Row],[email]])</f>
        <v>shirlee.pozzy@yopmail.com</v>
      </c>
      <c r="L720" s="1" t="str">
        <f>SUBSTITUTE(Personen[[#This Row],[email klein]],"yopmail.com","am-gym.at")</f>
        <v>shirlee.pozzy@am-gym.at</v>
      </c>
      <c r="M720" s="1" t="str">
        <f>REPLACE(Personen[[#This Row],[email klein]],LEN(K720)-11,12,"@am-gym.at")</f>
        <v>shirlee.pozzy@am-gym.at</v>
      </c>
    </row>
    <row r="721" spans="1:13" x14ac:dyDescent="0.3">
      <c r="A721">
        <v>1719</v>
      </c>
      <c r="B721" s="1" t="s">
        <v>1174</v>
      </c>
      <c r="C721" s="1" t="s">
        <v>1695</v>
      </c>
      <c r="D721" s="1" t="s">
        <v>1696</v>
      </c>
      <c r="E721">
        <v>2</v>
      </c>
      <c r="F721" s="2">
        <v>0</v>
      </c>
      <c r="G721">
        <v>1</v>
      </c>
      <c r="H721" t="str">
        <f>IF(Personen[[#This Row],[Geschlecht_orig]]=0,"nb",IF(G721=1,"m","w"))</f>
        <v>m</v>
      </c>
      <c r="I721" t="str">
        <f t="shared" si="11"/>
        <v>unmündig</v>
      </c>
      <c r="J721" t="str">
        <f>VLOOKUP(Personen[[#This Row],[Alter]],Altergruppe!$A$1:$C$7,3,TRUE)</f>
        <v>Baby</v>
      </c>
      <c r="K721" s="1" t="str">
        <f>LOWER(Personen[[#This Row],[email]])</f>
        <v>althea.mott@yopmail.com</v>
      </c>
      <c r="L721" s="1" t="str">
        <f>SUBSTITUTE(Personen[[#This Row],[email klein]],"yopmail.com","am-gym.at")</f>
        <v>althea.mott@am-gym.at</v>
      </c>
      <c r="M721" s="1" t="str">
        <f>REPLACE(Personen[[#This Row],[email klein]],LEN(K721)-11,12,"@am-gym.at")</f>
        <v>althea.mott@am-gym.at</v>
      </c>
    </row>
    <row r="722" spans="1:13" x14ac:dyDescent="0.3">
      <c r="A722">
        <v>1720</v>
      </c>
      <c r="B722" s="1" t="s">
        <v>1697</v>
      </c>
      <c r="C722" s="1" t="s">
        <v>1210</v>
      </c>
      <c r="D722" s="1" t="s">
        <v>1698</v>
      </c>
      <c r="E722">
        <v>3</v>
      </c>
      <c r="F722" s="2">
        <v>0</v>
      </c>
      <c r="G722">
        <v>1</v>
      </c>
      <c r="H722" t="str">
        <f>IF(Personen[[#This Row],[Geschlecht_orig]]=0,"nb",IF(G722=1,"m","w"))</f>
        <v>m</v>
      </c>
      <c r="I722" t="str">
        <f t="shared" si="11"/>
        <v>unmündig</v>
      </c>
      <c r="J722" t="str">
        <f>VLOOKUP(Personen[[#This Row],[Alter]],Altergruppe!$A$1:$C$7,3,TRUE)</f>
        <v>Baby</v>
      </c>
      <c r="K722" s="1" t="str">
        <f>LOWER(Personen[[#This Row],[email]])</f>
        <v>mariann.sacken@yopmail.com</v>
      </c>
      <c r="L722" s="1" t="str">
        <f>SUBSTITUTE(Personen[[#This Row],[email klein]],"yopmail.com","am-gym.at")</f>
        <v>mariann.sacken@am-gym.at</v>
      </c>
      <c r="M722" s="1" t="str">
        <f>REPLACE(Personen[[#This Row],[email klein]],LEN(K722)-11,12,"@am-gym.at")</f>
        <v>mariann.sacken@am-gym.at</v>
      </c>
    </row>
    <row r="723" spans="1:13" x14ac:dyDescent="0.3">
      <c r="A723">
        <v>1721</v>
      </c>
      <c r="B723" s="1" t="s">
        <v>200</v>
      </c>
      <c r="C723" s="1" t="s">
        <v>1355</v>
      </c>
      <c r="D723" s="1" t="s">
        <v>1699</v>
      </c>
      <c r="E723">
        <v>5</v>
      </c>
      <c r="F723" s="2">
        <v>0</v>
      </c>
      <c r="G723">
        <v>0</v>
      </c>
      <c r="H723" t="str">
        <f>IF(Personen[[#This Row],[Geschlecht_orig]]=0,"nb",IF(G723=1,"m","w"))</f>
        <v>nb</v>
      </c>
      <c r="I723" t="str">
        <f t="shared" si="11"/>
        <v>unmündig</v>
      </c>
      <c r="J723" t="str">
        <f>VLOOKUP(Personen[[#This Row],[Alter]],Altergruppe!$A$1:$C$7,3,TRUE)</f>
        <v>Kleinkind</v>
      </c>
      <c r="K723" s="1" t="str">
        <f>LOWER(Personen[[#This Row],[email]])</f>
        <v>hayley.erskine@yopmail.com</v>
      </c>
      <c r="L723" s="1" t="str">
        <f>SUBSTITUTE(Personen[[#This Row],[email klein]],"yopmail.com","am-gym.at")</f>
        <v>hayley.erskine@am-gym.at</v>
      </c>
      <c r="M723" s="1" t="str">
        <f>REPLACE(Personen[[#This Row],[email klein]],LEN(K723)-11,12,"@am-gym.at")</f>
        <v>hayley.erskine@am-gym.at</v>
      </c>
    </row>
    <row r="724" spans="1:13" x14ac:dyDescent="0.3">
      <c r="A724">
        <v>1722</v>
      </c>
      <c r="B724" s="1" t="s">
        <v>420</v>
      </c>
      <c r="C724" s="1" t="s">
        <v>1700</v>
      </c>
      <c r="D724" s="1" t="s">
        <v>1701</v>
      </c>
      <c r="E724">
        <v>37</v>
      </c>
      <c r="F724" s="2">
        <v>9953.3799999999992</v>
      </c>
      <c r="G724">
        <v>1</v>
      </c>
      <c r="H724" t="str">
        <f>IF(Personen[[#This Row],[Geschlecht_orig]]=0,"nb",IF(G724=1,"m","w"))</f>
        <v>m</v>
      </c>
      <c r="I724" t="str">
        <f t="shared" si="11"/>
        <v>erwachsen</v>
      </c>
      <c r="J724" t="str">
        <f>VLOOKUP(Personen[[#This Row],[Alter]],Altergruppe!$A$1:$C$7,3,TRUE)</f>
        <v>Erwachsene/r</v>
      </c>
      <c r="K724" s="1" t="str">
        <f>LOWER(Personen[[#This Row],[email]])</f>
        <v>shandie.loeb@yopmail.com</v>
      </c>
      <c r="L724" s="1" t="str">
        <f>SUBSTITUTE(Personen[[#This Row],[email klein]],"yopmail.com","am-gym.at")</f>
        <v>shandie.loeb@am-gym.at</v>
      </c>
      <c r="M724" s="1" t="str">
        <f>REPLACE(Personen[[#This Row],[email klein]],LEN(K724)-11,12,"@am-gym.at")</f>
        <v>shandie.loeb@am-gym.at</v>
      </c>
    </row>
    <row r="725" spans="1:13" x14ac:dyDescent="0.3">
      <c r="A725">
        <v>1723</v>
      </c>
      <c r="B725" s="1" t="s">
        <v>950</v>
      </c>
      <c r="C725" s="1" t="s">
        <v>1702</v>
      </c>
      <c r="D725" s="1" t="s">
        <v>1703</v>
      </c>
      <c r="E725">
        <v>47</v>
      </c>
      <c r="F725" s="2">
        <v>9818.7800000000007</v>
      </c>
      <c r="G725">
        <v>1</v>
      </c>
      <c r="H725" t="str">
        <f>IF(Personen[[#This Row],[Geschlecht_orig]]=0,"nb",IF(G725=1,"m","w"))</f>
        <v>m</v>
      </c>
      <c r="I725" t="str">
        <f t="shared" si="11"/>
        <v>erwachsen</v>
      </c>
      <c r="J725" t="str">
        <f>VLOOKUP(Personen[[#This Row],[Alter]],Altergruppe!$A$1:$C$7,3,TRUE)</f>
        <v>Erwachsene/r</v>
      </c>
      <c r="K725" s="1" t="str">
        <f>LOWER(Personen[[#This Row],[email]])</f>
        <v>belva.sabella@yopmail.com</v>
      </c>
      <c r="L725" s="1" t="str">
        <f>SUBSTITUTE(Personen[[#This Row],[email klein]],"yopmail.com","am-gym.at")</f>
        <v>belva.sabella@am-gym.at</v>
      </c>
      <c r="M725" s="1" t="str">
        <f>REPLACE(Personen[[#This Row],[email klein]],LEN(K725)-11,12,"@am-gym.at")</f>
        <v>belva.sabella@am-gym.at</v>
      </c>
    </row>
    <row r="726" spans="1:13" x14ac:dyDescent="0.3">
      <c r="A726">
        <v>1724</v>
      </c>
      <c r="B726" s="1" t="s">
        <v>1051</v>
      </c>
      <c r="C726" s="1" t="s">
        <v>832</v>
      </c>
      <c r="D726" s="1" t="s">
        <v>1704</v>
      </c>
      <c r="E726">
        <v>89</v>
      </c>
      <c r="F726" s="2">
        <v>5.87</v>
      </c>
      <c r="G726">
        <v>1</v>
      </c>
      <c r="H726" t="str">
        <f>IF(Personen[[#This Row],[Geschlecht_orig]]=0,"nb",IF(G726=1,"m","w"))</f>
        <v>m</v>
      </c>
      <c r="I726" t="str">
        <f t="shared" si="11"/>
        <v>erwachsen</v>
      </c>
      <c r="J726" t="str">
        <f>VLOOKUP(Personen[[#This Row],[Alter]],Altergruppe!$A$1:$C$7,3,TRUE)</f>
        <v>Pensionist/in</v>
      </c>
      <c r="K726" s="1" t="str">
        <f>LOWER(Personen[[#This Row],[email]])</f>
        <v>elbertina.hilbert@yopmail.com</v>
      </c>
      <c r="L726" s="1" t="str">
        <f>SUBSTITUTE(Personen[[#This Row],[email klein]],"yopmail.com","am-gym.at")</f>
        <v>elbertina.hilbert@am-gym.at</v>
      </c>
      <c r="M726" s="1" t="str">
        <f>REPLACE(Personen[[#This Row],[email klein]],LEN(K726)-11,12,"@am-gym.at")</f>
        <v>elbertina.hilbert@am-gym.at</v>
      </c>
    </row>
    <row r="727" spans="1:13" x14ac:dyDescent="0.3">
      <c r="A727">
        <v>1725</v>
      </c>
      <c r="B727" s="1" t="s">
        <v>663</v>
      </c>
      <c r="C727" s="1" t="s">
        <v>1705</v>
      </c>
      <c r="D727" s="1" t="s">
        <v>1706</v>
      </c>
      <c r="E727">
        <v>19</v>
      </c>
      <c r="F727" s="2">
        <v>9438.81</v>
      </c>
      <c r="G727">
        <v>0</v>
      </c>
      <c r="H727" t="str">
        <f>IF(Personen[[#This Row],[Geschlecht_orig]]=0,"nb",IF(G727=1,"m","w"))</f>
        <v>nb</v>
      </c>
      <c r="I727" t="str">
        <f t="shared" si="11"/>
        <v>erwachsen</v>
      </c>
      <c r="J727" t="str">
        <f>VLOOKUP(Personen[[#This Row],[Alter]],Altergruppe!$A$1:$C$7,3,TRUE)</f>
        <v>Erwachsene/r</v>
      </c>
      <c r="K727" s="1" t="str">
        <f>LOWER(Personen[[#This Row],[email]])</f>
        <v>roxane.lareena@yopmail.com</v>
      </c>
      <c r="L727" s="1" t="str">
        <f>SUBSTITUTE(Personen[[#This Row],[email klein]],"yopmail.com","am-gym.at")</f>
        <v>roxane.lareena@am-gym.at</v>
      </c>
      <c r="M727" s="1" t="str">
        <f>REPLACE(Personen[[#This Row],[email klein]],LEN(K727)-11,12,"@am-gym.at")</f>
        <v>roxane.lareena@am-gym.at</v>
      </c>
    </row>
    <row r="728" spans="1:13" x14ac:dyDescent="0.3">
      <c r="A728">
        <v>1726</v>
      </c>
      <c r="B728" s="1" t="s">
        <v>1707</v>
      </c>
      <c r="C728" s="1" t="s">
        <v>1493</v>
      </c>
      <c r="D728" s="1" t="s">
        <v>1708</v>
      </c>
      <c r="E728">
        <v>60</v>
      </c>
      <c r="F728" s="2">
        <v>37.17</v>
      </c>
      <c r="G728">
        <v>1</v>
      </c>
      <c r="H728" t="str">
        <f>IF(Personen[[#This Row],[Geschlecht_orig]]=0,"nb",IF(G728=1,"m","w"))</f>
        <v>m</v>
      </c>
      <c r="I728" t="str">
        <f t="shared" si="11"/>
        <v>erwachsen</v>
      </c>
      <c r="J728" t="str">
        <f>VLOOKUP(Personen[[#This Row],[Alter]],Altergruppe!$A$1:$C$7,3,TRUE)</f>
        <v>Erwachsene/r</v>
      </c>
      <c r="K728" s="1" t="str">
        <f>LOWER(Personen[[#This Row],[email]])</f>
        <v>wilma.urania@yopmail.com</v>
      </c>
      <c r="L728" s="1" t="str">
        <f>SUBSTITUTE(Personen[[#This Row],[email klein]],"yopmail.com","am-gym.at")</f>
        <v>wilma.urania@am-gym.at</v>
      </c>
      <c r="M728" s="1" t="str">
        <f>REPLACE(Personen[[#This Row],[email klein]],LEN(K728)-11,12,"@am-gym.at")</f>
        <v>wilma.urania@am-gym.at</v>
      </c>
    </row>
    <row r="729" spans="1:13" x14ac:dyDescent="0.3">
      <c r="A729">
        <v>1727</v>
      </c>
      <c r="B729" s="1" t="s">
        <v>350</v>
      </c>
      <c r="C729" s="1" t="s">
        <v>1283</v>
      </c>
      <c r="D729" s="1" t="s">
        <v>1709</v>
      </c>
      <c r="E729">
        <v>6</v>
      </c>
      <c r="F729" s="2">
        <v>0</v>
      </c>
      <c r="G729">
        <v>1</v>
      </c>
      <c r="H729" t="str">
        <f>IF(Personen[[#This Row],[Geschlecht_orig]]=0,"nb",IF(G729=1,"m","w"))</f>
        <v>m</v>
      </c>
      <c r="I729" t="str">
        <f t="shared" si="11"/>
        <v>unmündig</v>
      </c>
      <c r="J729" t="str">
        <f>VLOOKUP(Personen[[#This Row],[Alter]],Altergruppe!$A$1:$C$7,3,TRUE)</f>
        <v>Kleinkind</v>
      </c>
      <c r="K729" s="1" t="str">
        <f>LOWER(Personen[[#This Row],[email]])</f>
        <v>charissa.terencio@yopmail.com</v>
      </c>
      <c r="L729" s="1" t="str">
        <f>SUBSTITUTE(Personen[[#This Row],[email klein]],"yopmail.com","am-gym.at")</f>
        <v>charissa.terencio@am-gym.at</v>
      </c>
      <c r="M729" s="1" t="str">
        <f>REPLACE(Personen[[#This Row],[email klein]],LEN(K729)-11,12,"@am-gym.at")</f>
        <v>charissa.terencio@am-gym.at</v>
      </c>
    </row>
    <row r="730" spans="1:13" x14ac:dyDescent="0.3">
      <c r="A730">
        <v>1728</v>
      </c>
      <c r="B730" s="1" t="s">
        <v>1476</v>
      </c>
      <c r="C730" s="1" t="s">
        <v>1710</v>
      </c>
      <c r="D730" s="1" t="s">
        <v>1711</v>
      </c>
      <c r="E730">
        <v>3</v>
      </c>
      <c r="F730" s="2">
        <v>0</v>
      </c>
      <c r="G730">
        <v>0</v>
      </c>
      <c r="H730" t="str">
        <f>IF(Personen[[#This Row],[Geschlecht_orig]]=0,"nb",IF(G730=1,"m","w"))</f>
        <v>nb</v>
      </c>
      <c r="I730" t="str">
        <f t="shared" si="11"/>
        <v>unmündig</v>
      </c>
      <c r="J730" t="str">
        <f>VLOOKUP(Personen[[#This Row],[Alter]],Altergruppe!$A$1:$C$7,3,TRUE)</f>
        <v>Baby</v>
      </c>
      <c r="K730" s="1" t="str">
        <f>LOWER(Personen[[#This Row],[email]])</f>
        <v>pollyanna.o'rourke@yopmail.com</v>
      </c>
      <c r="L730" s="1" t="str">
        <f>SUBSTITUTE(Personen[[#This Row],[email klein]],"yopmail.com","am-gym.at")</f>
        <v>pollyanna.o'rourke@am-gym.at</v>
      </c>
      <c r="M730" s="1" t="str">
        <f>REPLACE(Personen[[#This Row],[email klein]],LEN(K730)-11,12,"@am-gym.at")</f>
        <v>pollyanna.o'rourke@am-gym.at</v>
      </c>
    </row>
    <row r="731" spans="1:13" x14ac:dyDescent="0.3">
      <c r="A731">
        <v>1729</v>
      </c>
      <c r="B731" s="1" t="s">
        <v>1275</v>
      </c>
      <c r="C731" s="1" t="s">
        <v>1712</v>
      </c>
      <c r="D731" s="1" t="s">
        <v>1713</v>
      </c>
      <c r="E731">
        <v>19</v>
      </c>
      <c r="F731" s="2">
        <v>350.03</v>
      </c>
      <c r="G731">
        <v>2</v>
      </c>
      <c r="H731" t="str">
        <f>IF(Personen[[#This Row],[Geschlecht_orig]]=0,"nb",IF(G731=1,"m","w"))</f>
        <v>w</v>
      </c>
      <c r="I731" t="str">
        <f t="shared" si="11"/>
        <v>erwachsen</v>
      </c>
      <c r="J731" t="str">
        <f>VLOOKUP(Personen[[#This Row],[Alter]],Altergruppe!$A$1:$C$7,3,TRUE)</f>
        <v>Erwachsene/r</v>
      </c>
      <c r="K731" s="1" t="str">
        <f>LOWER(Personen[[#This Row],[email]])</f>
        <v>mellicent.ogren@yopmail.com</v>
      </c>
      <c r="L731" s="1" t="str">
        <f>SUBSTITUTE(Personen[[#This Row],[email klein]],"yopmail.com","am-gym.at")</f>
        <v>mellicent.ogren@am-gym.at</v>
      </c>
      <c r="M731" s="1" t="str">
        <f>REPLACE(Personen[[#This Row],[email klein]],LEN(K731)-11,12,"@am-gym.at")</f>
        <v>mellicent.ogren@am-gym.at</v>
      </c>
    </row>
    <row r="732" spans="1:13" x14ac:dyDescent="0.3">
      <c r="A732">
        <v>1730</v>
      </c>
      <c r="B732" s="1" t="s">
        <v>701</v>
      </c>
      <c r="C732" s="1" t="s">
        <v>1714</v>
      </c>
      <c r="D732" s="1" t="s">
        <v>1715</v>
      </c>
      <c r="E732">
        <v>79</v>
      </c>
      <c r="F732" s="2">
        <v>5636.68</v>
      </c>
      <c r="G732">
        <v>1</v>
      </c>
      <c r="H732" t="str">
        <f>IF(Personen[[#This Row],[Geschlecht_orig]]=0,"nb",IF(G732=1,"m","w"))</f>
        <v>m</v>
      </c>
      <c r="I732" t="str">
        <f t="shared" si="11"/>
        <v>erwachsen</v>
      </c>
      <c r="J732" t="str">
        <f>VLOOKUP(Personen[[#This Row],[Alter]],Altergruppe!$A$1:$C$7,3,TRUE)</f>
        <v>Pensionist/in</v>
      </c>
      <c r="K732" s="1" t="str">
        <f>LOWER(Personen[[#This Row],[email]])</f>
        <v>verla.whiffen@yopmail.com</v>
      </c>
      <c r="L732" s="1" t="str">
        <f>SUBSTITUTE(Personen[[#This Row],[email klein]],"yopmail.com","am-gym.at")</f>
        <v>verla.whiffen@am-gym.at</v>
      </c>
      <c r="M732" s="1" t="str">
        <f>REPLACE(Personen[[#This Row],[email klein]],LEN(K732)-11,12,"@am-gym.at")</f>
        <v>verla.whiffen@am-gym.at</v>
      </c>
    </row>
    <row r="733" spans="1:13" x14ac:dyDescent="0.3">
      <c r="A733">
        <v>1731</v>
      </c>
      <c r="B733" s="1" t="s">
        <v>1163</v>
      </c>
      <c r="C733" s="1" t="s">
        <v>986</v>
      </c>
      <c r="D733" s="1" t="s">
        <v>1716</v>
      </c>
      <c r="E733">
        <v>83</v>
      </c>
      <c r="F733" s="2">
        <v>8593.83</v>
      </c>
      <c r="G733">
        <v>2</v>
      </c>
      <c r="H733" t="str">
        <f>IF(Personen[[#This Row],[Geschlecht_orig]]=0,"nb",IF(G733=1,"m","w"))</f>
        <v>w</v>
      </c>
      <c r="I733" t="str">
        <f t="shared" si="11"/>
        <v>erwachsen</v>
      </c>
      <c r="J733" t="str">
        <f>VLOOKUP(Personen[[#This Row],[Alter]],Altergruppe!$A$1:$C$7,3,TRUE)</f>
        <v>Pensionist/in</v>
      </c>
      <c r="K733" s="1" t="str">
        <f>LOWER(Personen[[#This Row],[email]])</f>
        <v>layla.wildermuth@yopmail.com</v>
      </c>
      <c r="L733" s="1" t="str">
        <f>SUBSTITUTE(Personen[[#This Row],[email klein]],"yopmail.com","am-gym.at")</f>
        <v>layla.wildermuth@am-gym.at</v>
      </c>
      <c r="M733" s="1" t="str">
        <f>REPLACE(Personen[[#This Row],[email klein]],LEN(K733)-11,12,"@am-gym.at")</f>
        <v>layla.wildermuth@am-gym.at</v>
      </c>
    </row>
    <row r="734" spans="1:13" x14ac:dyDescent="0.3">
      <c r="A734">
        <v>1732</v>
      </c>
      <c r="B734" s="1" t="s">
        <v>1549</v>
      </c>
      <c r="C734" s="1" t="s">
        <v>1717</v>
      </c>
      <c r="D734" s="1" t="s">
        <v>1718</v>
      </c>
      <c r="E734">
        <v>45</v>
      </c>
      <c r="F734" s="2">
        <v>3325.18</v>
      </c>
      <c r="G734">
        <v>1</v>
      </c>
      <c r="H734" t="str">
        <f>IF(Personen[[#This Row],[Geschlecht_orig]]=0,"nb",IF(G734=1,"m","w"))</f>
        <v>m</v>
      </c>
      <c r="I734" t="str">
        <f t="shared" si="11"/>
        <v>erwachsen</v>
      </c>
      <c r="J734" t="str">
        <f>VLOOKUP(Personen[[#This Row],[Alter]],Altergruppe!$A$1:$C$7,3,TRUE)</f>
        <v>Erwachsene/r</v>
      </c>
      <c r="K734" s="1" t="str">
        <f>LOWER(Personen[[#This Row],[email]])</f>
        <v>sybille.matthew@yopmail.com</v>
      </c>
      <c r="L734" s="1" t="str">
        <f>SUBSTITUTE(Personen[[#This Row],[email klein]],"yopmail.com","am-gym.at")</f>
        <v>sybille.matthew@am-gym.at</v>
      </c>
      <c r="M734" s="1" t="str">
        <f>REPLACE(Personen[[#This Row],[email klein]],LEN(K734)-11,12,"@am-gym.at")</f>
        <v>sybille.matthew@am-gym.at</v>
      </c>
    </row>
    <row r="735" spans="1:13" x14ac:dyDescent="0.3">
      <c r="A735">
        <v>1733</v>
      </c>
      <c r="B735" s="1" t="s">
        <v>394</v>
      </c>
      <c r="C735" s="1" t="s">
        <v>1318</v>
      </c>
      <c r="D735" s="1" t="s">
        <v>1719</v>
      </c>
      <c r="E735">
        <v>10</v>
      </c>
      <c r="F735" s="2">
        <v>0</v>
      </c>
      <c r="G735">
        <v>2</v>
      </c>
      <c r="H735" t="str">
        <f>IF(Personen[[#This Row],[Geschlecht_orig]]=0,"nb",IF(G735=1,"m","w"))</f>
        <v>w</v>
      </c>
      <c r="I735" t="str">
        <f t="shared" si="11"/>
        <v>unmündig</v>
      </c>
      <c r="J735" t="str">
        <f>VLOOKUP(Personen[[#This Row],[Alter]],Altergruppe!$A$1:$C$7,3,TRUE)</f>
        <v>Kind</v>
      </c>
      <c r="K735" s="1" t="str">
        <f>LOWER(Personen[[#This Row],[email]])</f>
        <v>kary.pitt@yopmail.com</v>
      </c>
      <c r="L735" s="1" t="str">
        <f>SUBSTITUTE(Personen[[#This Row],[email klein]],"yopmail.com","am-gym.at")</f>
        <v>kary.pitt@am-gym.at</v>
      </c>
      <c r="M735" s="1" t="str">
        <f>REPLACE(Personen[[#This Row],[email klein]],LEN(K735)-11,12,"@am-gym.at")</f>
        <v>kary.pitt@am-gym.at</v>
      </c>
    </row>
    <row r="736" spans="1:13" x14ac:dyDescent="0.3">
      <c r="A736">
        <v>1734</v>
      </c>
      <c r="B736" s="1" t="s">
        <v>1720</v>
      </c>
      <c r="C736" s="1" t="s">
        <v>1721</v>
      </c>
      <c r="D736" s="1" t="s">
        <v>1722</v>
      </c>
      <c r="E736">
        <v>36</v>
      </c>
      <c r="F736" s="2">
        <v>5288.55</v>
      </c>
      <c r="G736">
        <v>1</v>
      </c>
      <c r="H736" t="str">
        <f>IF(Personen[[#This Row],[Geschlecht_orig]]=0,"nb",IF(G736=1,"m","w"))</f>
        <v>m</v>
      </c>
      <c r="I736" t="str">
        <f t="shared" si="11"/>
        <v>erwachsen</v>
      </c>
      <c r="J736" t="str">
        <f>VLOOKUP(Personen[[#This Row],[Alter]],Altergruppe!$A$1:$C$7,3,TRUE)</f>
        <v>Erwachsene/r</v>
      </c>
      <c r="K736" s="1" t="str">
        <f>LOWER(Personen[[#This Row],[email]])</f>
        <v>bettine.ball@yopmail.com</v>
      </c>
      <c r="L736" s="1" t="str">
        <f>SUBSTITUTE(Personen[[#This Row],[email klein]],"yopmail.com","am-gym.at")</f>
        <v>bettine.ball@am-gym.at</v>
      </c>
      <c r="M736" s="1" t="str">
        <f>REPLACE(Personen[[#This Row],[email klein]],LEN(K736)-11,12,"@am-gym.at")</f>
        <v>bettine.ball@am-gym.at</v>
      </c>
    </row>
    <row r="737" spans="1:13" x14ac:dyDescent="0.3">
      <c r="A737">
        <v>1735</v>
      </c>
      <c r="B737" s="1" t="s">
        <v>1661</v>
      </c>
      <c r="C737" s="1" t="s">
        <v>471</v>
      </c>
      <c r="D737" s="1" t="s">
        <v>1723</v>
      </c>
      <c r="E737">
        <v>7</v>
      </c>
      <c r="F737" s="2">
        <v>0</v>
      </c>
      <c r="G737">
        <v>1</v>
      </c>
      <c r="H737" t="str">
        <f>IF(Personen[[#This Row],[Geschlecht_orig]]=0,"nb",IF(G737=1,"m","w"))</f>
        <v>m</v>
      </c>
      <c r="I737" t="str">
        <f t="shared" si="11"/>
        <v>unmündig</v>
      </c>
      <c r="J737" t="str">
        <f>VLOOKUP(Personen[[#This Row],[Alter]],Altergruppe!$A$1:$C$7,3,TRUE)</f>
        <v>Kind</v>
      </c>
      <c r="K737" s="1" t="str">
        <f>LOWER(Personen[[#This Row],[email]])</f>
        <v>norine.norrie@yopmail.com</v>
      </c>
      <c r="L737" s="1" t="str">
        <f>SUBSTITUTE(Personen[[#This Row],[email klein]],"yopmail.com","am-gym.at")</f>
        <v>norine.norrie@am-gym.at</v>
      </c>
      <c r="M737" s="1" t="str">
        <f>REPLACE(Personen[[#This Row],[email klein]],LEN(K737)-11,12,"@am-gym.at")</f>
        <v>norine.norrie@am-gym.at</v>
      </c>
    </row>
    <row r="738" spans="1:13" x14ac:dyDescent="0.3">
      <c r="A738">
        <v>1736</v>
      </c>
      <c r="B738" s="1" t="s">
        <v>239</v>
      </c>
      <c r="C738" s="1" t="s">
        <v>566</v>
      </c>
      <c r="D738" s="1" t="s">
        <v>1724</v>
      </c>
      <c r="E738">
        <v>79</v>
      </c>
      <c r="F738" s="2">
        <v>2544.4699999999998</v>
      </c>
      <c r="G738">
        <v>1</v>
      </c>
      <c r="H738" t="str">
        <f>IF(Personen[[#This Row],[Geschlecht_orig]]=0,"nb",IF(G738=1,"m","w"))</f>
        <v>m</v>
      </c>
      <c r="I738" t="str">
        <f t="shared" si="11"/>
        <v>erwachsen</v>
      </c>
      <c r="J738" t="str">
        <f>VLOOKUP(Personen[[#This Row],[Alter]],Altergruppe!$A$1:$C$7,3,TRUE)</f>
        <v>Pensionist/in</v>
      </c>
      <c r="K738" s="1" t="str">
        <f>LOWER(Personen[[#This Row],[email]])</f>
        <v>genovera.riordan@yopmail.com</v>
      </c>
      <c r="L738" s="1" t="str">
        <f>SUBSTITUTE(Personen[[#This Row],[email klein]],"yopmail.com","am-gym.at")</f>
        <v>genovera.riordan@am-gym.at</v>
      </c>
      <c r="M738" s="1" t="str">
        <f>REPLACE(Personen[[#This Row],[email klein]],LEN(K738)-11,12,"@am-gym.at")</f>
        <v>genovera.riordan@am-gym.at</v>
      </c>
    </row>
    <row r="739" spans="1:13" x14ac:dyDescent="0.3">
      <c r="A739">
        <v>1737</v>
      </c>
      <c r="B739" s="1" t="s">
        <v>1725</v>
      </c>
      <c r="C739" s="1" t="s">
        <v>1726</v>
      </c>
      <c r="D739" s="1" t="s">
        <v>1727</v>
      </c>
      <c r="E739">
        <v>59</v>
      </c>
      <c r="F739" s="2">
        <v>257.37</v>
      </c>
      <c r="G739">
        <v>1</v>
      </c>
      <c r="H739" t="str">
        <f>IF(Personen[[#This Row],[Geschlecht_orig]]=0,"nb",IF(G739=1,"m","w"))</f>
        <v>m</v>
      </c>
      <c r="I739" t="str">
        <f t="shared" si="11"/>
        <v>erwachsen</v>
      </c>
      <c r="J739" t="str">
        <f>VLOOKUP(Personen[[#This Row],[Alter]],Altergruppe!$A$1:$C$7,3,TRUE)</f>
        <v>Erwachsene/r</v>
      </c>
      <c r="K739" s="1" t="str">
        <f>LOWER(Personen[[#This Row],[email]])</f>
        <v>theodora.sperling@yopmail.com</v>
      </c>
      <c r="L739" s="1" t="str">
        <f>SUBSTITUTE(Personen[[#This Row],[email klein]],"yopmail.com","am-gym.at")</f>
        <v>theodora.sperling@am-gym.at</v>
      </c>
      <c r="M739" s="1" t="str">
        <f>REPLACE(Personen[[#This Row],[email klein]],LEN(K739)-11,12,"@am-gym.at")</f>
        <v>theodora.sperling@am-gym.at</v>
      </c>
    </row>
    <row r="740" spans="1:13" x14ac:dyDescent="0.3">
      <c r="A740">
        <v>1738</v>
      </c>
      <c r="B740" s="1" t="s">
        <v>823</v>
      </c>
      <c r="C740" s="1" t="s">
        <v>1728</v>
      </c>
      <c r="D740" s="1" t="s">
        <v>1729</v>
      </c>
      <c r="E740">
        <v>53</v>
      </c>
      <c r="F740" s="2">
        <v>5963.44</v>
      </c>
      <c r="G740">
        <v>2</v>
      </c>
      <c r="H740" t="str">
        <f>IF(Personen[[#This Row],[Geschlecht_orig]]=0,"nb",IF(G740=1,"m","w"))</f>
        <v>w</v>
      </c>
      <c r="I740" t="str">
        <f t="shared" si="11"/>
        <v>erwachsen</v>
      </c>
      <c r="J740" t="str">
        <f>VLOOKUP(Personen[[#This Row],[Alter]],Altergruppe!$A$1:$C$7,3,TRUE)</f>
        <v>Erwachsene/r</v>
      </c>
      <c r="K740" s="1" t="str">
        <f>LOWER(Personen[[#This Row],[email]])</f>
        <v>phedra.dermott@yopmail.com</v>
      </c>
      <c r="L740" s="1" t="str">
        <f>SUBSTITUTE(Personen[[#This Row],[email klein]],"yopmail.com","am-gym.at")</f>
        <v>phedra.dermott@am-gym.at</v>
      </c>
      <c r="M740" s="1" t="str">
        <f>REPLACE(Personen[[#This Row],[email klein]],LEN(K740)-11,12,"@am-gym.at")</f>
        <v>phedra.dermott@am-gym.at</v>
      </c>
    </row>
    <row r="741" spans="1:13" x14ac:dyDescent="0.3">
      <c r="A741">
        <v>1739</v>
      </c>
      <c r="B741" s="1" t="s">
        <v>1345</v>
      </c>
      <c r="C741" s="1" t="s">
        <v>1588</v>
      </c>
      <c r="D741" s="1" t="s">
        <v>1730</v>
      </c>
      <c r="E741">
        <v>61</v>
      </c>
      <c r="F741" s="2">
        <v>7278.19</v>
      </c>
      <c r="G741">
        <v>1</v>
      </c>
      <c r="H741" t="str">
        <f>IF(Personen[[#This Row],[Geschlecht_orig]]=0,"nb",IF(G741=1,"m","w"))</f>
        <v>m</v>
      </c>
      <c r="I741" t="str">
        <f t="shared" si="11"/>
        <v>erwachsen</v>
      </c>
      <c r="J741" t="str">
        <f>VLOOKUP(Personen[[#This Row],[Alter]],Altergruppe!$A$1:$C$7,3,TRUE)</f>
        <v>Erwachsene/r</v>
      </c>
      <c r="K741" s="1" t="str">
        <f>LOWER(Personen[[#This Row],[email]])</f>
        <v>corina.hazlett@yopmail.com</v>
      </c>
      <c r="L741" s="1" t="str">
        <f>SUBSTITUTE(Personen[[#This Row],[email klein]],"yopmail.com","am-gym.at")</f>
        <v>corina.hazlett@am-gym.at</v>
      </c>
      <c r="M741" s="1" t="str">
        <f>REPLACE(Personen[[#This Row],[email klein]],LEN(K741)-11,12,"@am-gym.at")</f>
        <v>corina.hazlett@am-gym.at</v>
      </c>
    </row>
    <row r="742" spans="1:13" x14ac:dyDescent="0.3">
      <c r="A742">
        <v>1740</v>
      </c>
      <c r="B742" s="1" t="s">
        <v>1731</v>
      </c>
      <c r="C742" s="1" t="s">
        <v>1732</v>
      </c>
      <c r="D742" s="1" t="s">
        <v>1733</v>
      </c>
      <c r="E742">
        <v>6</v>
      </c>
      <c r="F742" s="2">
        <v>0</v>
      </c>
      <c r="G742">
        <v>0</v>
      </c>
      <c r="H742" t="str">
        <f>IF(Personen[[#This Row],[Geschlecht_orig]]=0,"nb",IF(G742=1,"m","w"))</f>
        <v>nb</v>
      </c>
      <c r="I742" t="str">
        <f t="shared" si="11"/>
        <v>unmündig</v>
      </c>
      <c r="J742" t="str">
        <f>VLOOKUP(Personen[[#This Row],[Alter]],Altergruppe!$A$1:$C$7,3,TRUE)</f>
        <v>Kleinkind</v>
      </c>
      <c r="K742" s="1" t="str">
        <f>LOWER(Personen[[#This Row],[email]])</f>
        <v>karlee.larochelle@yopmail.com</v>
      </c>
      <c r="L742" s="1" t="str">
        <f>SUBSTITUTE(Personen[[#This Row],[email klein]],"yopmail.com","am-gym.at")</f>
        <v>karlee.larochelle@am-gym.at</v>
      </c>
      <c r="M742" s="1" t="str">
        <f>REPLACE(Personen[[#This Row],[email klein]],LEN(K742)-11,12,"@am-gym.at")</f>
        <v>karlee.larochelle@am-gym.at</v>
      </c>
    </row>
    <row r="743" spans="1:13" x14ac:dyDescent="0.3">
      <c r="A743">
        <v>1741</v>
      </c>
      <c r="B743" s="1" t="s">
        <v>856</v>
      </c>
      <c r="C743" s="1" t="s">
        <v>1122</v>
      </c>
      <c r="D743" s="1" t="s">
        <v>1734</v>
      </c>
      <c r="E743">
        <v>89</v>
      </c>
      <c r="F743" s="2">
        <v>6836.16</v>
      </c>
      <c r="G743">
        <v>2</v>
      </c>
      <c r="H743" t="str">
        <f>IF(Personen[[#This Row],[Geschlecht_orig]]=0,"nb",IF(G743=1,"m","w"))</f>
        <v>w</v>
      </c>
      <c r="I743" t="str">
        <f t="shared" si="11"/>
        <v>erwachsen</v>
      </c>
      <c r="J743" t="str">
        <f>VLOOKUP(Personen[[#This Row],[Alter]],Altergruppe!$A$1:$C$7,3,TRUE)</f>
        <v>Pensionist/in</v>
      </c>
      <c r="K743" s="1" t="str">
        <f>LOWER(Personen[[#This Row],[email]])</f>
        <v>harmonia.anselmi@yopmail.com</v>
      </c>
      <c r="L743" s="1" t="str">
        <f>SUBSTITUTE(Personen[[#This Row],[email klein]],"yopmail.com","am-gym.at")</f>
        <v>harmonia.anselmi@am-gym.at</v>
      </c>
      <c r="M743" s="1" t="str">
        <f>REPLACE(Personen[[#This Row],[email klein]],LEN(K743)-11,12,"@am-gym.at")</f>
        <v>harmonia.anselmi@am-gym.at</v>
      </c>
    </row>
    <row r="744" spans="1:13" x14ac:dyDescent="0.3">
      <c r="A744">
        <v>1742</v>
      </c>
      <c r="B744" s="1" t="s">
        <v>7</v>
      </c>
      <c r="C744" s="1" t="s">
        <v>1735</v>
      </c>
      <c r="D744" s="1" t="s">
        <v>1736</v>
      </c>
      <c r="E744">
        <v>34</v>
      </c>
      <c r="F744" s="2">
        <v>8468.7099999999991</v>
      </c>
      <c r="G744">
        <v>1</v>
      </c>
      <c r="H744" t="str">
        <f>IF(Personen[[#This Row],[Geschlecht_orig]]=0,"nb",IF(G744=1,"m","w"))</f>
        <v>m</v>
      </c>
      <c r="I744" t="str">
        <f t="shared" si="11"/>
        <v>erwachsen</v>
      </c>
      <c r="J744" t="str">
        <f>VLOOKUP(Personen[[#This Row],[Alter]],Altergruppe!$A$1:$C$7,3,TRUE)</f>
        <v>Erwachsene/r</v>
      </c>
      <c r="K744" s="1" t="str">
        <f>LOWER(Personen[[#This Row],[email]])</f>
        <v>britte.center@yopmail.com</v>
      </c>
      <c r="L744" s="1" t="str">
        <f>SUBSTITUTE(Personen[[#This Row],[email klein]],"yopmail.com","am-gym.at")</f>
        <v>britte.center@am-gym.at</v>
      </c>
      <c r="M744" s="1" t="str">
        <f>REPLACE(Personen[[#This Row],[email klein]],LEN(K744)-11,12,"@am-gym.at")</f>
        <v>britte.center@am-gym.at</v>
      </c>
    </row>
    <row r="745" spans="1:13" x14ac:dyDescent="0.3">
      <c r="A745">
        <v>1743</v>
      </c>
      <c r="B745" s="1" t="s">
        <v>1737</v>
      </c>
      <c r="C745" s="1" t="s">
        <v>1738</v>
      </c>
      <c r="D745" s="1" t="s">
        <v>1739</v>
      </c>
      <c r="E745">
        <v>56</v>
      </c>
      <c r="F745" s="2">
        <v>9624.52</v>
      </c>
      <c r="G745">
        <v>1</v>
      </c>
      <c r="H745" t="str">
        <f>IF(Personen[[#This Row],[Geschlecht_orig]]=0,"nb",IF(G745=1,"m","w"))</f>
        <v>m</v>
      </c>
      <c r="I745" t="str">
        <f t="shared" si="11"/>
        <v>erwachsen</v>
      </c>
      <c r="J745" t="str">
        <f>VLOOKUP(Personen[[#This Row],[Alter]],Altergruppe!$A$1:$C$7,3,TRUE)</f>
        <v>Erwachsene/r</v>
      </c>
      <c r="K745" s="1" t="str">
        <f>LOWER(Personen[[#This Row],[email]])</f>
        <v>pamella.amethist@yopmail.com</v>
      </c>
      <c r="L745" s="1" t="str">
        <f>SUBSTITUTE(Personen[[#This Row],[email klein]],"yopmail.com","am-gym.at")</f>
        <v>pamella.amethist@am-gym.at</v>
      </c>
      <c r="M745" s="1" t="str">
        <f>REPLACE(Personen[[#This Row],[email klein]],LEN(K745)-11,12,"@am-gym.at")</f>
        <v>pamella.amethist@am-gym.at</v>
      </c>
    </row>
    <row r="746" spans="1:13" x14ac:dyDescent="0.3">
      <c r="A746">
        <v>1744</v>
      </c>
      <c r="B746" s="1" t="s">
        <v>1740</v>
      </c>
      <c r="C746" s="1" t="s">
        <v>20</v>
      </c>
      <c r="D746" s="1" t="s">
        <v>1741</v>
      </c>
      <c r="E746">
        <v>64</v>
      </c>
      <c r="F746" s="2">
        <v>8446.18</v>
      </c>
      <c r="G746">
        <v>2</v>
      </c>
      <c r="H746" t="str">
        <f>IF(Personen[[#This Row],[Geschlecht_orig]]=0,"nb",IF(G746=1,"m","w"))</f>
        <v>w</v>
      </c>
      <c r="I746" t="str">
        <f t="shared" si="11"/>
        <v>erwachsen</v>
      </c>
      <c r="J746" t="str">
        <f>VLOOKUP(Personen[[#This Row],[Alter]],Altergruppe!$A$1:$C$7,3,TRUE)</f>
        <v>Erwachsene/r</v>
      </c>
      <c r="K746" s="1" t="str">
        <f>LOWER(Personen[[#This Row],[email]])</f>
        <v>kylynn.saree@yopmail.com</v>
      </c>
      <c r="L746" s="1" t="str">
        <f>SUBSTITUTE(Personen[[#This Row],[email klein]],"yopmail.com","am-gym.at")</f>
        <v>kylynn.saree@am-gym.at</v>
      </c>
      <c r="M746" s="1" t="str">
        <f>REPLACE(Personen[[#This Row],[email klein]],LEN(K746)-11,12,"@am-gym.at")</f>
        <v>kylynn.saree@am-gym.at</v>
      </c>
    </row>
    <row r="747" spans="1:13" x14ac:dyDescent="0.3">
      <c r="A747">
        <v>1745</v>
      </c>
      <c r="B747" s="1" t="s">
        <v>1742</v>
      </c>
      <c r="C747" s="1" t="s">
        <v>1743</v>
      </c>
      <c r="D747" s="1" t="s">
        <v>1744</v>
      </c>
      <c r="E747">
        <v>8</v>
      </c>
      <c r="F747" s="2">
        <v>0</v>
      </c>
      <c r="G747">
        <v>0</v>
      </c>
      <c r="H747" t="str">
        <f>IF(Personen[[#This Row],[Geschlecht_orig]]=0,"nb",IF(G747=1,"m","w"))</f>
        <v>nb</v>
      </c>
      <c r="I747" t="str">
        <f t="shared" si="11"/>
        <v>unmündig</v>
      </c>
      <c r="J747" t="str">
        <f>VLOOKUP(Personen[[#This Row],[Alter]],Altergruppe!$A$1:$C$7,3,TRUE)</f>
        <v>Kind</v>
      </c>
      <c r="K747" s="1" t="str">
        <f>LOWER(Personen[[#This Row],[email]])</f>
        <v>cam.glovsky@yopmail.com</v>
      </c>
      <c r="L747" s="1" t="str">
        <f>SUBSTITUTE(Personen[[#This Row],[email klein]],"yopmail.com","am-gym.at")</f>
        <v>cam.glovsky@am-gym.at</v>
      </c>
      <c r="M747" s="1" t="str">
        <f>REPLACE(Personen[[#This Row],[email klein]],LEN(K747)-11,12,"@am-gym.at")</f>
        <v>cam.glovsky@am-gym.at</v>
      </c>
    </row>
    <row r="748" spans="1:13" x14ac:dyDescent="0.3">
      <c r="A748">
        <v>1746</v>
      </c>
      <c r="B748" s="1" t="s">
        <v>648</v>
      </c>
      <c r="C748" s="1" t="s">
        <v>1745</v>
      </c>
      <c r="D748" s="1" t="s">
        <v>1746</v>
      </c>
      <c r="E748">
        <v>67</v>
      </c>
      <c r="F748" s="2">
        <v>3236.07</v>
      </c>
      <c r="G748">
        <v>0</v>
      </c>
      <c r="H748" t="str">
        <f>IF(Personen[[#This Row],[Geschlecht_orig]]=0,"nb",IF(G748=1,"m","w"))</f>
        <v>nb</v>
      </c>
      <c r="I748" t="str">
        <f t="shared" si="11"/>
        <v>erwachsen</v>
      </c>
      <c r="J748" t="str">
        <f>VLOOKUP(Personen[[#This Row],[Alter]],Altergruppe!$A$1:$C$7,3,TRUE)</f>
        <v>Pensionist/in</v>
      </c>
      <c r="K748" s="1" t="str">
        <f>LOWER(Personen[[#This Row],[email]])</f>
        <v>lilith.torray@yopmail.com</v>
      </c>
      <c r="L748" s="1" t="str">
        <f>SUBSTITUTE(Personen[[#This Row],[email klein]],"yopmail.com","am-gym.at")</f>
        <v>lilith.torray@am-gym.at</v>
      </c>
      <c r="M748" s="1" t="str">
        <f>REPLACE(Personen[[#This Row],[email klein]],LEN(K748)-11,12,"@am-gym.at")</f>
        <v>lilith.torray@am-gym.at</v>
      </c>
    </row>
    <row r="749" spans="1:13" x14ac:dyDescent="0.3">
      <c r="A749">
        <v>1747</v>
      </c>
      <c r="B749" s="1" t="s">
        <v>1747</v>
      </c>
      <c r="C749" s="1" t="s">
        <v>1296</v>
      </c>
      <c r="D749" s="1" t="s">
        <v>1748</v>
      </c>
      <c r="E749">
        <v>67</v>
      </c>
      <c r="F749" s="2">
        <v>7618.85</v>
      </c>
      <c r="G749">
        <v>1</v>
      </c>
      <c r="H749" t="str">
        <f>IF(Personen[[#This Row],[Geschlecht_orig]]=0,"nb",IF(G749=1,"m","w"))</f>
        <v>m</v>
      </c>
      <c r="I749" t="str">
        <f t="shared" si="11"/>
        <v>erwachsen</v>
      </c>
      <c r="J749" t="str">
        <f>VLOOKUP(Personen[[#This Row],[Alter]],Altergruppe!$A$1:$C$7,3,TRUE)</f>
        <v>Pensionist/in</v>
      </c>
      <c r="K749" s="1" t="str">
        <f>LOWER(Personen[[#This Row],[email]])</f>
        <v>charmaine.rurik@yopmail.com</v>
      </c>
      <c r="L749" s="1" t="str">
        <f>SUBSTITUTE(Personen[[#This Row],[email klein]],"yopmail.com","am-gym.at")</f>
        <v>charmaine.rurik@am-gym.at</v>
      </c>
      <c r="M749" s="1" t="str">
        <f>REPLACE(Personen[[#This Row],[email klein]],LEN(K749)-11,12,"@am-gym.at")</f>
        <v>charmaine.rurik@am-gym.at</v>
      </c>
    </row>
    <row r="750" spans="1:13" x14ac:dyDescent="0.3">
      <c r="A750">
        <v>1748</v>
      </c>
      <c r="B750" s="1" t="s">
        <v>1616</v>
      </c>
      <c r="C750" s="1" t="s">
        <v>1749</v>
      </c>
      <c r="D750" s="1" t="s">
        <v>1750</v>
      </c>
      <c r="E750">
        <v>68</v>
      </c>
      <c r="F750" s="2">
        <v>8974.98</v>
      </c>
      <c r="G750">
        <v>2</v>
      </c>
      <c r="H750" t="str">
        <f>IF(Personen[[#This Row],[Geschlecht_orig]]=0,"nb",IF(G750=1,"m","w"))</f>
        <v>w</v>
      </c>
      <c r="I750" t="str">
        <f t="shared" si="11"/>
        <v>erwachsen</v>
      </c>
      <c r="J750" t="str">
        <f>VLOOKUP(Personen[[#This Row],[Alter]],Altergruppe!$A$1:$C$7,3,TRUE)</f>
        <v>Pensionist/in</v>
      </c>
      <c r="K750" s="1" t="str">
        <f>LOWER(Personen[[#This Row],[email]])</f>
        <v>tamqrah.moina@yopmail.com</v>
      </c>
      <c r="L750" s="1" t="str">
        <f>SUBSTITUTE(Personen[[#This Row],[email klein]],"yopmail.com","am-gym.at")</f>
        <v>tamqrah.moina@am-gym.at</v>
      </c>
      <c r="M750" s="1" t="str">
        <f>REPLACE(Personen[[#This Row],[email klein]],LEN(K750)-11,12,"@am-gym.at")</f>
        <v>tamqrah.moina@am-gym.at</v>
      </c>
    </row>
    <row r="751" spans="1:13" x14ac:dyDescent="0.3">
      <c r="A751">
        <v>1749</v>
      </c>
      <c r="B751" s="1" t="s">
        <v>158</v>
      </c>
      <c r="C751" s="1" t="s">
        <v>1751</v>
      </c>
      <c r="D751" s="1" t="s">
        <v>1752</v>
      </c>
      <c r="E751">
        <v>42</v>
      </c>
      <c r="F751" s="2">
        <v>7001.43</v>
      </c>
      <c r="G751">
        <v>1</v>
      </c>
      <c r="H751" t="str">
        <f>IF(Personen[[#This Row],[Geschlecht_orig]]=0,"nb",IF(G751=1,"m","w"))</f>
        <v>m</v>
      </c>
      <c r="I751" t="str">
        <f t="shared" si="11"/>
        <v>erwachsen</v>
      </c>
      <c r="J751" t="str">
        <f>VLOOKUP(Personen[[#This Row],[Alter]],Altergruppe!$A$1:$C$7,3,TRUE)</f>
        <v>Erwachsene/r</v>
      </c>
      <c r="K751" s="1" t="str">
        <f>LOWER(Personen[[#This Row],[email]])</f>
        <v>alyda.anestassia@yopmail.com</v>
      </c>
      <c r="L751" s="1" t="str">
        <f>SUBSTITUTE(Personen[[#This Row],[email klein]],"yopmail.com","am-gym.at")</f>
        <v>alyda.anestassia@am-gym.at</v>
      </c>
      <c r="M751" s="1" t="str">
        <f>REPLACE(Personen[[#This Row],[email klein]],LEN(K751)-11,12,"@am-gym.at")</f>
        <v>alyda.anestassia@am-gym.at</v>
      </c>
    </row>
    <row r="752" spans="1:13" x14ac:dyDescent="0.3">
      <c r="A752">
        <v>1750</v>
      </c>
      <c r="B752" s="1" t="s">
        <v>1753</v>
      </c>
      <c r="C752" s="1" t="s">
        <v>314</v>
      </c>
      <c r="D752" s="1" t="s">
        <v>1754</v>
      </c>
      <c r="E752">
        <v>83</v>
      </c>
      <c r="F752" s="2">
        <v>6868.14</v>
      </c>
      <c r="G752">
        <v>1</v>
      </c>
      <c r="H752" t="str">
        <f>IF(Personen[[#This Row],[Geschlecht_orig]]=0,"nb",IF(G752=1,"m","w"))</f>
        <v>m</v>
      </c>
      <c r="I752" t="str">
        <f t="shared" si="11"/>
        <v>erwachsen</v>
      </c>
      <c r="J752" t="str">
        <f>VLOOKUP(Personen[[#This Row],[Alter]],Altergruppe!$A$1:$C$7,3,TRUE)</f>
        <v>Pensionist/in</v>
      </c>
      <c r="K752" s="1" t="str">
        <f>LOWER(Personen[[#This Row],[email]])</f>
        <v>alie.mintz@yopmail.com</v>
      </c>
      <c r="L752" s="1" t="str">
        <f>SUBSTITUTE(Personen[[#This Row],[email klein]],"yopmail.com","am-gym.at")</f>
        <v>alie.mintz@am-gym.at</v>
      </c>
      <c r="M752" s="1" t="str">
        <f>REPLACE(Personen[[#This Row],[email klein]],LEN(K752)-11,12,"@am-gym.at")</f>
        <v>alie.mintz@am-gym.at</v>
      </c>
    </row>
    <row r="753" spans="1:13" x14ac:dyDescent="0.3">
      <c r="A753">
        <v>1751</v>
      </c>
      <c r="B753" s="1" t="s">
        <v>627</v>
      </c>
      <c r="C753" s="1" t="s">
        <v>1755</v>
      </c>
      <c r="D753" s="1" t="s">
        <v>1756</v>
      </c>
      <c r="E753">
        <v>67</v>
      </c>
      <c r="F753" s="2">
        <v>2431.65</v>
      </c>
      <c r="G753">
        <v>2</v>
      </c>
      <c r="H753" t="str">
        <f>IF(Personen[[#This Row],[Geschlecht_orig]]=0,"nb",IF(G753=1,"m","w"))</f>
        <v>w</v>
      </c>
      <c r="I753" t="str">
        <f t="shared" si="11"/>
        <v>erwachsen</v>
      </c>
      <c r="J753" t="str">
        <f>VLOOKUP(Personen[[#This Row],[Alter]],Altergruppe!$A$1:$C$7,3,TRUE)</f>
        <v>Pensionist/in</v>
      </c>
      <c r="K753" s="1" t="str">
        <f>LOWER(Personen[[#This Row],[email]])</f>
        <v>roslyn.gert@yopmail.com</v>
      </c>
      <c r="L753" s="1" t="str">
        <f>SUBSTITUTE(Personen[[#This Row],[email klein]],"yopmail.com","am-gym.at")</f>
        <v>roslyn.gert@am-gym.at</v>
      </c>
      <c r="M753" s="1" t="str">
        <f>REPLACE(Personen[[#This Row],[email klein]],LEN(K753)-11,12,"@am-gym.at")</f>
        <v>roslyn.gert@am-gym.at</v>
      </c>
    </row>
    <row r="754" spans="1:13" x14ac:dyDescent="0.3">
      <c r="A754">
        <v>1752</v>
      </c>
      <c r="B754" s="1" t="s">
        <v>394</v>
      </c>
      <c r="C754" s="1" t="s">
        <v>1757</v>
      </c>
      <c r="D754" s="1" t="s">
        <v>1758</v>
      </c>
      <c r="E754">
        <v>24</v>
      </c>
      <c r="F754" s="2">
        <v>7368.57</v>
      </c>
      <c r="G754">
        <v>2</v>
      </c>
      <c r="H754" t="str">
        <f>IF(Personen[[#This Row],[Geschlecht_orig]]=0,"nb",IF(G754=1,"m","w"))</f>
        <v>w</v>
      </c>
      <c r="I754" t="str">
        <f t="shared" si="11"/>
        <v>erwachsen</v>
      </c>
      <c r="J754" t="str">
        <f>VLOOKUP(Personen[[#This Row],[Alter]],Altergruppe!$A$1:$C$7,3,TRUE)</f>
        <v>Erwachsene/r</v>
      </c>
      <c r="K754" s="1" t="str">
        <f>LOWER(Personen[[#This Row],[email]])</f>
        <v>kary.kare@yopmail.com</v>
      </c>
      <c r="L754" s="1" t="str">
        <f>SUBSTITUTE(Personen[[#This Row],[email klein]],"yopmail.com","am-gym.at")</f>
        <v>kary.kare@am-gym.at</v>
      </c>
      <c r="M754" s="1" t="str">
        <f>REPLACE(Personen[[#This Row],[email klein]],LEN(K754)-11,12,"@am-gym.at")</f>
        <v>kary.kare@am-gym.at</v>
      </c>
    </row>
    <row r="755" spans="1:13" x14ac:dyDescent="0.3">
      <c r="A755">
        <v>1753</v>
      </c>
      <c r="B755" s="1" t="s">
        <v>1074</v>
      </c>
      <c r="C755" s="1" t="s">
        <v>397</v>
      </c>
      <c r="D755" s="1" t="s">
        <v>1759</v>
      </c>
      <c r="E755">
        <v>1</v>
      </c>
      <c r="F755" s="2">
        <v>0</v>
      </c>
      <c r="G755">
        <v>2</v>
      </c>
      <c r="H755" t="str">
        <f>IF(Personen[[#This Row],[Geschlecht_orig]]=0,"nb",IF(G755=1,"m","w"))</f>
        <v>w</v>
      </c>
      <c r="I755" t="str">
        <f t="shared" si="11"/>
        <v>unmündig</v>
      </c>
      <c r="J755" t="str">
        <f>VLOOKUP(Personen[[#This Row],[Alter]],Altergruppe!$A$1:$C$7,3,TRUE)</f>
        <v>Baby</v>
      </c>
      <c r="K755" s="1" t="str">
        <f>LOWER(Personen[[#This Row],[email]])</f>
        <v>hollie.brandice@yopmail.com</v>
      </c>
      <c r="L755" s="1" t="str">
        <f>SUBSTITUTE(Personen[[#This Row],[email klein]],"yopmail.com","am-gym.at")</f>
        <v>hollie.brandice@am-gym.at</v>
      </c>
      <c r="M755" s="1" t="str">
        <f>REPLACE(Personen[[#This Row],[email klein]],LEN(K755)-11,12,"@am-gym.at")</f>
        <v>hollie.brandice@am-gym.at</v>
      </c>
    </row>
    <row r="756" spans="1:13" x14ac:dyDescent="0.3">
      <c r="A756">
        <v>1754</v>
      </c>
      <c r="B756" s="1" t="s">
        <v>1256</v>
      </c>
      <c r="C756" s="1" t="s">
        <v>1760</v>
      </c>
      <c r="D756" s="1" t="s">
        <v>1761</v>
      </c>
      <c r="E756">
        <v>97</v>
      </c>
      <c r="F756" s="2">
        <v>9547.75</v>
      </c>
      <c r="G756">
        <v>1</v>
      </c>
      <c r="H756" t="str">
        <f>IF(Personen[[#This Row],[Geschlecht_orig]]=0,"nb",IF(G756=1,"m","w"))</f>
        <v>m</v>
      </c>
      <c r="I756" t="str">
        <f t="shared" si="11"/>
        <v>erwachsen</v>
      </c>
      <c r="J756" t="str">
        <f>VLOOKUP(Personen[[#This Row],[Alter]],Altergruppe!$A$1:$C$7,3,TRUE)</f>
        <v>Pensionist/in</v>
      </c>
      <c r="K756" s="1" t="str">
        <f>LOWER(Personen[[#This Row],[email]])</f>
        <v>vanessa.anis@yopmail.com</v>
      </c>
      <c r="L756" s="1" t="str">
        <f>SUBSTITUTE(Personen[[#This Row],[email klein]],"yopmail.com","am-gym.at")</f>
        <v>vanessa.anis@am-gym.at</v>
      </c>
      <c r="M756" s="1" t="str">
        <f>REPLACE(Personen[[#This Row],[email klein]],LEN(K756)-11,12,"@am-gym.at")</f>
        <v>vanessa.anis@am-gym.at</v>
      </c>
    </row>
    <row r="757" spans="1:13" x14ac:dyDescent="0.3">
      <c r="A757">
        <v>1755</v>
      </c>
      <c r="B757" s="1" t="s">
        <v>1762</v>
      </c>
      <c r="C757" s="1" t="s">
        <v>638</v>
      </c>
      <c r="D757" s="1" t="s">
        <v>1763</v>
      </c>
      <c r="E757">
        <v>88</v>
      </c>
      <c r="F757" s="2">
        <v>739.53</v>
      </c>
      <c r="G757">
        <v>2</v>
      </c>
      <c r="H757" t="str">
        <f>IF(Personen[[#This Row],[Geschlecht_orig]]=0,"nb",IF(G757=1,"m","w"))</f>
        <v>w</v>
      </c>
      <c r="I757" t="str">
        <f t="shared" si="11"/>
        <v>erwachsen</v>
      </c>
      <c r="J757" t="str">
        <f>VLOOKUP(Personen[[#This Row],[Alter]],Altergruppe!$A$1:$C$7,3,TRUE)</f>
        <v>Pensionist/in</v>
      </c>
      <c r="K757" s="1" t="str">
        <f>LOWER(Personen[[#This Row],[email]])</f>
        <v>rosanne.thilda@yopmail.com</v>
      </c>
      <c r="L757" s="1" t="str">
        <f>SUBSTITUTE(Personen[[#This Row],[email klein]],"yopmail.com","am-gym.at")</f>
        <v>rosanne.thilda@am-gym.at</v>
      </c>
      <c r="M757" s="1" t="str">
        <f>REPLACE(Personen[[#This Row],[email klein]],LEN(K757)-11,12,"@am-gym.at")</f>
        <v>rosanne.thilda@am-gym.at</v>
      </c>
    </row>
    <row r="758" spans="1:13" x14ac:dyDescent="0.3">
      <c r="A758">
        <v>1756</v>
      </c>
      <c r="B758" s="1" t="s">
        <v>1764</v>
      </c>
      <c r="C758" s="1" t="s">
        <v>1065</v>
      </c>
      <c r="D758" s="1" t="s">
        <v>1765</v>
      </c>
      <c r="E758">
        <v>38</v>
      </c>
      <c r="F758" s="2">
        <v>3286.53</v>
      </c>
      <c r="G758">
        <v>0</v>
      </c>
      <c r="H758" t="str">
        <f>IF(Personen[[#This Row],[Geschlecht_orig]]=0,"nb",IF(G758=1,"m","w"))</f>
        <v>nb</v>
      </c>
      <c r="I758" t="str">
        <f t="shared" si="11"/>
        <v>erwachsen</v>
      </c>
      <c r="J758" t="str">
        <f>VLOOKUP(Personen[[#This Row],[Alter]],Altergruppe!$A$1:$C$7,3,TRUE)</f>
        <v>Erwachsene/r</v>
      </c>
      <c r="K758" s="1" t="str">
        <f>LOWER(Personen[[#This Row],[email]])</f>
        <v>georgetta.santoro@yopmail.com</v>
      </c>
      <c r="L758" s="1" t="str">
        <f>SUBSTITUTE(Personen[[#This Row],[email klein]],"yopmail.com","am-gym.at")</f>
        <v>georgetta.santoro@am-gym.at</v>
      </c>
      <c r="M758" s="1" t="str">
        <f>REPLACE(Personen[[#This Row],[email klein]],LEN(K758)-11,12,"@am-gym.at")</f>
        <v>georgetta.santoro@am-gym.at</v>
      </c>
    </row>
    <row r="759" spans="1:13" x14ac:dyDescent="0.3">
      <c r="A759">
        <v>1757</v>
      </c>
      <c r="B759" s="1" t="s">
        <v>1766</v>
      </c>
      <c r="C759" s="1" t="s">
        <v>929</v>
      </c>
      <c r="D759" s="1" t="s">
        <v>1767</v>
      </c>
      <c r="E759">
        <v>12</v>
      </c>
      <c r="F759" s="2">
        <v>0</v>
      </c>
      <c r="G759">
        <v>1</v>
      </c>
      <c r="H759" t="str">
        <f>IF(Personen[[#This Row],[Geschlecht_orig]]=0,"nb",IF(G759=1,"m","w"))</f>
        <v>m</v>
      </c>
      <c r="I759" t="str">
        <f t="shared" si="11"/>
        <v>unmündig</v>
      </c>
      <c r="J759" t="str">
        <f>VLOOKUP(Personen[[#This Row],[Alter]],Altergruppe!$A$1:$C$7,3,TRUE)</f>
        <v>Kind</v>
      </c>
      <c r="K759" s="1" t="str">
        <f>LOWER(Personen[[#This Row],[email]])</f>
        <v>binny.alfons@yopmail.com</v>
      </c>
      <c r="L759" s="1" t="str">
        <f>SUBSTITUTE(Personen[[#This Row],[email klein]],"yopmail.com","am-gym.at")</f>
        <v>binny.alfons@am-gym.at</v>
      </c>
      <c r="M759" s="1" t="str">
        <f>REPLACE(Personen[[#This Row],[email klein]],LEN(K759)-11,12,"@am-gym.at")</f>
        <v>binny.alfons@am-gym.at</v>
      </c>
    </row>
    <row r="760" spans="1:13" x14ac:dyDescent="0.3">
      <c r="A760">
        <v>1758</v>
      </c>
      <c r="B760" s="1" t="s">
        <v>516</v>
      </c>
      <c r="C760" s="1" t="s">
        <v>1768</v>
      </c>
      <c r="D760" s="1" t="s">
        <v>1769</v>
      </c>
      <c r="E760">
        <v>90</v>
      </c>
      <c r="F760" s="2">
        <v>9010.19</v>
      </c>
      <c r="G760">
        <v>0</v>
      </c>
      <c r="H760" t="str">
        <f>IF(Personen[[#This Row],[Geschlecht_orig]]=0,"nb",IF(G760=1,"m","w"))</f>
        <v>nb</v>
      </c>
      <c r="I760" t="str">
        <f t="shared" si="11"/>
        <v>erwachsen</v>
      </c>
      <c r="J760" t="str">
        <f>VLOOKUP(Personen[[#This Row],[Alter]],Altergruppe!$A$1:$C$7,3,TRUE)</f>
        <v>Pensionist/in</v>
      </c>
      <c r="K760" s="1" t="str">
        <f>LOWER(Personen[[#This Row],[email]])</f>
        <v>fredericka.vorster@yopmail.com</v>
      </c>
      <c r="L760" s="1" t="str">
        <f>SUBSTITUTE(Personen[[#This Row],[email klein]],"yopmail.com","am-gym.at")</f>
        <v>fredericka.vorster@am-gym.at</v>
      </c>
      <c r="M760" s="1" t="str">
        <f>REPLACE(Personen[[#This Row],[email klein]],LEN(K760)-11,12,"@am-gym.at")</f>
        <v>fredericka.vorster@am-gym.at</v>
      </c>
    </row>
    <row r="761" spans="1:13" x14ac:dyDescent="0.3">
      <c r="A761">
        <v>1759</v>
      </c>
      <c r="B761" s="1" t="s">
        <v>1036</v>
      </c>
      <c r="C761" s="1" t="s">
        <v>614</v>
      </c>
      <c r="D761" s="1" t="s">
        <v>1770</v>
      </c>
      <c r="E761">
        <v>85</v>
      </c>
      <c r="F761" s="2">
        <v>7765.13</v>
      </c>
      <c r="G761">
        <v>1</v>
      </c>
      <c r="H761" t="str">
        <f>IF(Personen[[#This Row],[Geschlecht_orig]]=0,"nb",IF(G761=1,"m","w"))</f>
        <v>m</v>
      </c>
      <c r="I761" t="str">
        <f t="shared" si="11"/>
        <v>erwachsen</v>
      </c>
      <c r="J761" t="str">
        <f>VLOOKUP(Personen[[#This Row],[Alter]],Altergruppe!$A$1:$C$7,3,TRUE)</f>
        <v>Pensionist/in</v>
      </c>
      <c r="K761" s="1" t="str">
        <f>LOWER(Personen[[#This Row],[email]])</f>
        <v>debee.sawtelle@yopmail.com</v>
      </c>
      <c r="L761" s="1" t="str">
        <f>SUBSTITUTE(Personen[[#This Row],[email klein]],"yopmail.com","am-gym.at")</f>
        <v>debee.sawtelle@am-gym.at</v>
      </c>
      <c r="M761" s="1" t="str">
        <f>REPLACE(Personen[[#This Row],[email klein]],LEN(K761)-11,12,"@am-gym.at")</f>
        <v>debee.sawtelle@am-gym.at</v>
      </c>
    </row>
    <row r="762" spans="1:13" x14ac:dyDescent="0.3">
      <c r="A762">
        <v>1760</v>
      </c>
      <c r="B762" s="1" t="s">
        <v>305</v>
      </c>
      <c r="C762" s="1" t="s">
        <v>901</v>
      </c>
      <c r="D762" s="1" t="s">
        <v>1771</v>
      </c>
      <c r="E762">
        <v>90</v>
      </c>
      <c r="F762" s="2">
        <v>745.09</v>
      </c>
      <c r="G762">
        <v>2</v>
      </c>
      <c r="H762" t="str">
        <f>IF(Personen[[#This Row],[Geschlecht_orig]]=0,"nb",IF(G762=1,"m","w"))</f>
        <v>w</v>
      </c>
      <c r="I762" t="str">
        <f t="shared" si="11"/>
        <v>erwachsen</v>
      </c>
      <c r="J762" t="str">
        <f>VLOOKUP(Personen[[#This Row],[Alter]],Altergruppe!$A$1:$C$7,3,TRUE)</f>
        <v>Pensionist/in</v>
      </c>
      <c r="K762" s="1" t="str">
        <f>LOWER(Personen[[#This Row],[email]])</f>
        <v>carlie.artie@yopmail.com</v>
      </c>
      <c r="L762" s="1" t="str">
        <f>SUBSTITUTE(Personen[[#This Row],[email klein]],"yopmail.com","am-gym.at")</f>
        <v>carlie.artie@am-gym.at</v>
      </c>
      <c r="M762" s="1" t="str">
        <f>REPLACE(Personen[[#This Row],[email klein]],LEN(K762)-11,12,"@am-gym.at")</f>
        <v>carlie.artie@am-gym.at</v>
      </c>
    </row>
    <row r="763" spans="1:13" x14ac:dyDescent="0.3">
      <c r="A763">
        <v>1761</v>
      </c>
      <c r="B763" s="1" t="s">
        <v>1772</v>
      </c>
      <c r="C763" s="1" t="s">
        <v>1773</v>
      </c>
      <c r="D763" s="1" t="s">
        <v>1774</v>
      </c>
      <c r="E763">
        <v>83</v>
      </c>
      <c r="F763" s="2">
        <v>7847.24</v>
      </c>
      <c r="G763">
        <v>2</v>
      </c>
      <c r="H763" t="str">
        <f>IF(Personen[[#This Row],[Geschlecht_orig]]=0,"nb",IF(G763=1,"m","w"))</f>
        <v>w</v>
      </c>
      <c r="I763" t="str">
        <f t="shared" si="11"/>
        <v>erwachsen</v>
      </c>
      <c r="J763" t="str">
        <f>VLOOKUP(Personen[[#This Row],[Alter]],Altergruppe!$A$1:$C$7,3,TRUE)</f>
        <v>Pensionist/in</v>
      </c>
      <c r="K763" s="1" t="str">
        <f>LOWER(Personen[[#This Row],[email]])</f>
        <v>orelia.palocz@yopmail.com</v>
      </c>
      <c r="L763" s="1" t="str">
        <f>SUBSTITUTE(Personen[[#This Row],[email klein]],"yopmail.com","am-gym.at")</f>
        <v>orelia.palocz@am-gym.at</v>
      </c>
      <c r="M763" s="1" t="str">
        <f>REPLACE(Personen[[#This Row],[email klein]],LEN(K763)-11,12,"@am-gym.at")</f>
        <v>orelia.palocz@am-gym.at</v>
      </c>
    </row>
    <row r="764" spans="1:13" x14ac:dyDescent="0.3">
      <c r="A764">
        <v>1762</v>
      </c>
      <c r="B764" s="1" t="s">
        <v>1775</v>
      </c>
      <c r="C764" s="1" t="s">
        <v>590</v>
      </c>
      <c r="D764" s="1" t="s">
        <v>1776</v>
      </c>
      <c r="E764">
        <v>90</v>
      </c>
      <c r="F764" s="2">
        <v>4138.8100000000004</v>
      </c>
      <c r="G764">
        <v>0</v>
      </c>
      <c r="H764" t="str">
        <f>IF(Personen[[#This Row],[Geschlecht_orig]]=0,"nb",IF(G764=1,"m","w"))</f>
        <v>nb</v>
      </c>
      <c r="I764" t="str">
        <f t="shared" si="11"/>
        <v>erwachsen</v>
      </c>
      <c r="J764" t="str">
        <f>VLOOKUP(Personen[[#This Row],[Alter]],Altergruppe!$A$1:$C$7,3,TRUE)</f>
        <v>Pensionist/in</v>
      </c>
      <c r="K764" s="1" t="str">
        <f>LOWER(Personen[[#This Row],[email]])</f>
        <v>quintina.jalbert@yopmail.com</v>
      </c>
      <c r="L764" s="1" t="str">
        <f>SUBSTITUTE(Personen[[#This Row],[email klein]],"yopmail.com","am-gym.at")</f>
        <v>quintina.jalbert@am-gym.at</v>
      </c>
      <c r="M764" s="1" t="str">
        <f>REPLACE(Personen[[#This Row],[email klein]],LEN(K764)-11,12,"@am-gym.at")</f>
        <v>quintina.jalbert@am-gym.at</v>
      </c>
    </row>
    <row r="765" spans="1:13" x14ac:dyDescent="0.3">
      <c r="A765">
        <v>1763</v>
      </c>
      <c r="B765" s="1" t="s">
        <v>1208</v>
      </c>
      <c r="C765" s="1" t="s">
        <v>1083</v>
      </c>
      <c r="D765" s="1" t="s">
        <v>1777</v>
      </c>
      <c r="E765">
        <v>82</v>
      </c>
      <c r="F765" s="2">
        <v>1976.52</v>
      </c>
      <c r="G765">
        <v>0</v>
      </c>
      <c r="H765" t="str">
        <f>IF(Personen[[#This Row],[Geschlecht_orig]]=0,"nb",IF(G765=1,"m","w"))</f>
        <v>nb</v>
      </c>
      <c r="I765" t="str">
        <f t="shared" si="11"/>
        <v>erwachsen</v>
      </c>
      <c r="J765" t="str">
        <f>VLOOKUP(Personen[[#This Row],[Alter]],Altergruppe!$A$1:$C$7,3,TRUE)</f>
        <v>Pensionist/in</v>
      </c>
      <c r="K765" s="1" t="str">
        <f>LOWER(Personen[[#This Row],[email]])</f>
        <v>mallory.cloris@yopmail.com</v>
      </c>
      <c r="L765" s="1" t="str">
        <f>SUBSTITUTE(Personen[[#This Row],[email klein]],"yopmail.com","am-gym.at")</f>
        <v>mallory.cloris@am-gym.at</v>
      </c>
      <c r="M765" s="1" t="str">
        <f>REPLACE(Personen[[#This Row],[email klein]],LEN(K765)-11,12,"@am-gym.at")</f>
        <v>mallory.cloris@am-gym.at</v>
      </c>
    </row>
    <row r="766" spans="1:13" x14ac:dyDescent="0.3">
      <c r="A766">
        <v>1764</v>
      </c>
      <c r="B766" s="1" t="s">
        <v>140</v>
      </c>
      <c r="C766" s="1" t="s">
        <v>988</v>
      </c>
      <c r="D766" s="1" t="s">
        <v>1778</v>
      </c>
      <c r="E766">
        <v>82</v>
      </c>
      <c r="F766" s="2">
        <v>6020.47</v>
      </c>
      <c r="G766">
        <v>1</v>
      </c>
      <c r="H766" t="str">
        <f>IF(Personen[[#This Row],[Geschlecht_orig]]=0,"nb",IF(G766=1,"m","w"))</f>
        <v>m</v>
      </c>
      <c r="I766" t="str">
        <f t="shared" si="11"/>
        <v>erwachsen</v>
      </c>
      <c r="J766" t="str">
        <f>VLOOKUP(Personen[[#This Row],[Alter]],Altergruppe!$A$1:$C$7,3,TRUE)</f>
        <v>Pensionist/in</v>
      </c>
      <c r="K766" s="1" t="str">
        <f>LOWER(Personen[[#This Row],[email]])</f>
        <v>violet.jarib@yopmail.com</v>
      </c>
      <c r="L766" s="1" t="str">
        <f>SUBSTITUTE(Personen[[#This Row],[email klein]],"yopmail.com","am-gym.at")</f>
        <v>violet.jarib@am-gym.at</v>
      </c>
      <c r="M766" s="1" t="str">
        <f>REPLACE(Personen[[#This Row],[email klein]],LEN(K766)-11,12,"@am-gym.at")</f>
        <v>violet.jarib@am-gym.at</v>
      </c>
    </row>
    <row r="767" spans="1:13" x14ac:dyDescent="0.3">
      <c r="A767">
        <v>1765</v>
      </c>
      <c r="B767" s="1" t="s">
        <v>1779</v>
      </c>
      <c r="C767" s="1" t="s">
        <v>1780</v>
      </c>
      <c r="D767" s="1" t="s">
        <v>1781</v>
      </c>
      <c r="E767">
        <v>17</v>
      </c>
      <c r="F767" s="2">
        <v>0</v>
      </c>
      <c r="G767">
        <v>2</v>
      </c>
      <c r="H767" t="str">
        <f>IF(Personen[[#This Row],[Geschlecht_orig]]=0,"nb",IF(G767=1,"m","w"))</f>
        <v>w</v>
      </c>
      <c r="I767" t="str">
        <f t="shared" si="11"/>
        <v>minderjährig</v>
      </c>
      <c r="J767" t="str">
        <f>VLOOKUP(Personen[[#This Row],[Alter]],Altergruppe!$A$1:$C$7,3,TRUE)</f>
        <v>Jugendliche/r</v>
      </c>
      <c r="K767" s="1" t="str">
        <f>LOWER(Personen[[#This Row],[email]])</f>
        <v>bibby.edvard@yopmail.com</v>
      </c>
      <c r="L767" s="1" t="str">
        <f>SUBSTITUTE(Personen[[#This Row],[email klein]],"yopmail.com","am-gym.at")</f>
        <v>bibby.edvard@am-gym.at</v>
      </c>
      <c r="M767" s="1" t="str">
        <f>REPLACE(Personen[[#This Row],[email klein]],LEN(K767)-11,12,"@am-gym.at")</f>
        <v>bibby.edvard@am-gym.at</v>
      </c>
    </row>
    <row r="768" spans="1:13" x14ac:dyDescent="0.3">
      <c r="A768">
        <v>1766</v>
      </c>
      <c r="B768" s="1" t="s">
        <v>119</v>
      </c>
      <c r="C768" s="1" t="s">
        <v>114</v>
      </c>
      <c r="D768" s="1" t="s">
        <v>1782</v>
      </c>
      <c r="E768">
        <v>52</v>
      </c>
      <c r="F768" s="2">
        <v>4876.03</v>
      </c>
      <c r="G768">
        <v>0</v>
      </c>
      <c r="H768" t="str">
        <f>IF(Personen[[#This Row],[Geschlecht_orig]]=0,"nb",IF(G768=1,"m","w"))</f>
        <v>nb</v>
      </c>
      <c r="I768" t="str">
        <f t="shared" si="11"/>
        <v>erwachsen</v>
      </c>
      <c r="J768" t="str">
        <f>VLOOKUP(Personen[[#This Row],[Alter]],Altergruppe!$A$1:$C$7,3,TRUE)</f>
        <v>Erwachsene/r</v>
      </c>
      <c r="K768" s="1" t="str">
        <f>LOWER(Personen[[#This Row],[email]])</f>
        <v>viviene.ajay@yopmail.com</v>
      </c>
      <c r="L768" s="1" t="str">
        <f>SUBSTITUTE(Personen[[#This Row],[email klein]],"yopmail.com","am-gym.at")</f>
        <v>viviene.ajay@am-gym.at</v>
      </c>
      <c r="M768" s="1" t="str">
        <f>REPLACE(Personen[[#This Row],[email klein]],LEN(K768)-11,12,"@am-gym.at")</f>
        <v>viviene.ajay@am-gym.at</v>
      </c>
    </row>
    <row r="769" spans="1:13" x14ac:dyDescent="0.3">
      <c r="A769">
        <v>1767</v>
      </c>
      <c r="B769" s="1" t="s">
        <v>302</v>
      </c>
      <c r="C769" s="1" t="s">
        <v>882</v>
      </c>
      <c r="D769" s="1" t="s">
        <v>1783</v>
      </c>
      <c r="E769">
        <v>10</v>
      </c>
      <c r="F769" s="2">
        <v>0</v>
      </c>
      <c r="G769">
        <v>1</v>
      </c>
      <c r="H769" t="str">
        <f>IF(Personen[[#This Row],[Geschlecht_orig]]=0,"nb",IF(G769=1,"m","w"))</f>
        <v>m</v>
      </c>
      <c r="I769" t="str">
        <f t="shared" si="11"/>
        <v>unmündig</v>
      </c>
      <c r="J769" t="str">
        <f>VLOOKUP(Personen[[#This Row],[Alter]],Altergruppe!$A$1:$C$7,3,TRUE)</f>
        <v>Kind</v>
      </c>
      <c r="K769" s="1" t="str">
        <f>LOWER(Personen[[#This Row],[email]])</f>
        <v>halette.florina@yopmail.com</v>
      </c>
      <c r="L769" s="1" t="str">
        <f>SUBSTITUTE(Personen[[#This Row],[email klein]],"yopmail.com","am-gym.at")</f>
        <v>halette.florina@am-gym.at</v>
      </c>
      <c r="M769" s="1" t="str">
        <f>REPLACE(Personen[[#This Row],[email klein]],LEN(K769)-11,12,"@am-gym.at")</f>
        <v>halette.florina@am-gym.at</v>
      </c>
    </row>
    <row r="770" spans="1:13" x14ac:dyDescent="0.3">
      <c r="A770">
        <v>1768</v>
      </c>
      <c r="B770" s="1" t="s">
        <v>394</v>
      </c>
      <c r="C770" s="1" t="s">
        <v>1784</v>
      </c>
      <c r="D770" s="1" t="s">
        <v>1785</v>
      </c>
      <c r="E770">
        <v>74</v>
      </c>
      <c r="F770" s="2">
        <v>7797.68</v>
      </c>
      <c r="G770">
        <v>1</v>
      </c>
      <c r="H770" t="str">
        <f>IF(Personen[[#This Row],[Geschlecht_orig]]=0,"nb",IF(G770=1,"m","w"))</f>
        <v>m</v>
      </c>
      <c r="I770" t="str">
        <f t="shared" ref="I770:I833" si="12">IF(E770&lt;14,"unmündig",IF(E770&lt;18,"minderjährig","erwachsen"))</f>
        <v>erwachsen</v>
      </c>
      <c r="J770" t="str">
        <f>VLOOKUP(Personen[[#This Row],[Alter]],Altergruppe!$A$1:$C$7,3,TRUE)</f>
        <v>Pensionist/in</v>
      </c>
      <c r="K770" s="1" t="str">
        <f>LOWER(Personen[[#This Row],[email]])</f>
        <v>kary.melan@yopmail.com</v>
      </c>
      <c r="L770" s="1" t="str">
        <f>SUBSTITUTE(Personen[[#This Row],[email klein]],"yopmail.com","am-gym.at")</f>
        <v>kary.melan@am-gym.at</v>
      </c>
      <c r="M770" s="1" t="str">
        <f>REPLACE(Personen[[#This Row],[email klein]],LEN(K770)-11,12,"@am-gym.at")</f>
        <v>kary.melan@am-gym.at</v>
      </c>
    </row>
    <row r="771" spans="1:13" x14ac:dyDescent="0.3">
      <c r="A771">
        <v>1769</v>
      </c>
      <c r="B771" s="1" t="s">
        <v>1786</v>
      </c>
      <c r="C771" s="1" t="s">
        <v>1787</v>
      </c>
      <c r="D771" s="1" t="s">
        <v>1788</v>
      </c>
      <c r="E771">
        <v>19</v>
      </c>
      <c r="F771" s="2">
        <v>2669.01</v>
      </c>
      <c r="G771">
        <v>2</v>
      </c>
      <c r="H771" t="str">
        <f>IF(Personen[[#This Row],[Geschlecht_orig]]=0,"nb",IF(G771=1,"m","w"))</f>
        <v>w</v>
      </c>
      <c r="I771" t="str">
        <f t="shared" si="12"/>
        <v>erwachsen</v>
      </c>
      <c r="J771" t="str">
        <f>VLOOKUP(Personen[[#This Row],[Alter]],Altergruppe!$A$1:$C$7,3,TRUE)</f>
        <v>Erwachsene/r</v>
      </c>
      <c r="K771" s="1" t="str">
        <f>LOWER(Personen[[#This Row],[email]])</f>
        <v>jenilee.shaddock@yopmail.com</v>
      </c>
      <c r="L771" s="1" t="str">
        <f>SUBSTITUTE(Personen[[#This Row],[email klein]],"yopmail.com","am-gym.at")</f>
        <v>jenilee.shaddock@am-gym.at</v>
      </c>
      <c r="M771" s="1" t="str">
        <f>REPLACE(Personen[[#This Row],[email klein]],LEN(K771)-11,12,"@am-gym.at")</f>
        <v>jenilee.shaddock@am-gym.at</v>
      </c>
    </row>
    <row r="772" spans="1:13" x14ac:dyDescent="0.3">
      <c r="A772">
        <v>1770</v>
      </c>
      <c r="B772" s="1" t="s">
        <v>704</v>
      </c>
      <c r="C772" s="1" t="s">
        <v>1789</v>
      </c>
      <c r="D772" s="1" t="s">
        <v>1790</v>
      </c>
      <c r="E772">
        <v>7</v>
      </c>
      <c r="F772" s="2">
        <v>0</v>
      </c>
      <c r="G772">
        <v>2</v>
      </c>
      <c r="H772" t="str">
        <f>IF(Personen[[#This Row],[Geschlecht_orig]]=0,"nb",IF(G772=1,"m","w"))</f>
        <v>w</v>
      </c>
      <c r="I772" t="str">
        <f t="shared" si="12"/>
        <v>unmündig</v>
      </c>
      <c r="J772" t="str">
        <f>VLOOKUP(Personen[[#This Row],[Alter]],Altergruppe!$A$1:$C$7,3,TRUE)</f>
        <v>Kind</v>
      </c>
      <c r="K772" s="1" t="str">
        <f>LOWER(Personen[[#This Row],[email]])</f>
        <v>sandie.cynar@yopmail.com</v>
      </c>
      <c r="L772" s="1" t="str">
        <f>SUBSTITUTE(Personen[[#This Row],[email klein]],"yopmail.com","am-gym.at")</f>
        <v>sandie.cynar@am-gym.at</v>
      </c>
      <c r="M772" s="1" t="str">
        <f>REPLACE(Personen[[#This Row],[email klein]],LEN(K772)-11,12,"@am-gym.at")</f>
        <v>sandie.cynar@am-gym.at</v>
      </c>
    </row>
    <row r="773" spans="1:13" x14ac:dyDescent="0.3">
      <c r="A773">
        <v>1771</v>
      </c>
      <c r="B773" s="1" t="s">
        <v>290</v>
      </c>
      <c r="C773" s="1" t="s">
        <v>1791</v>
      </c>
      <c r="D773" s="1" t="s">
        <v>1792</v>
      </c>
      <c r="E773">
        <v>55</v>
      </c>
      <c r="F773" s="2">
        <v>5685.11</v>
      </c>
      <c r="G773">
        <v>0</v>
      </c>
      <c r="H773" t="str">
        <f>IF(Personen[[#This Row],[Geschlecht_orig]]=0,"nb",IF(G773=1,"m","w"))</f>
        <v>nb</v>
      </c>
      <c r="I773" t="str">
        <f t="shared" si="12"/>
        <v>erwachsen</v>
      </c>
      <c r="J773" t="str">
        <f>VLOOKUP(Personen[[#This Row],[Alter]],Altergruppe!$A$1:$C$7,3,TRUE)</f>
        <v>Erwachsene/r</v>
      </c>
      <c r="K773" s="1" t="str">
        <f>LOWER(Personen[[#This Row],[email]])</f>
        <v>neila.truc@yopmail.com</v>
      </c>
      <c r="L773" s="1" t="str">
        <f>SUBSTITUTE(Personen[[#This Row],[email klein]],"yopmail.com","am-gym.at")</f>
        <v>neila.truc@am-gym.at</v>
      </c>
      <c r="M773" s="1" t="str">
        <f>REPLACE(Personen[[#This Row],[email klein]],LEN(K773)-11,12,"@am-gym.at")</f>
        <v>neila.truc@am-gym.at</v>
      </c>
    </row>
    <row r="774" spans="1:13" x14ac:dyDescent="0.3">
      <c r="A774">
        <v>1772</v>
      </c>
      <c r="B774" s="1" t="s">
        <v>1793</v>
      </c>
      <c r="C774" s="1" t="s">
        <v>1794</v>
      </c>
      <c r="D774" s="1" t="s">
        <v>1795</v>
      </c>
      <c r="E774">
        <v>94</v>
      </c>
      <c r="F774" s="2">
        <v>2216.2199999999998</v>
      </c>
      <c r="G774">
        <v>2</v>
      </c>
      <c r="H774" t="str">
        <f>IF(Personen[[#This Row],[Geschlecht_orig]]=0,"nb",IF(G774=1,"m","w"))</f>
        <v>w</v>
      </c>
      <c r="I774" t="str">
        <f t="shared" si="12"/>
        <v>erwachsen</v>
      </c>
      <c r="J774" t="str">
        <f>VLOOKUP(Personen[[#This Row],[Alter]],Altergruppe!$A$1:$C$7,3,TRUE)</f>
        <v>Pensionist/in</v>
      </c>
      <c r="K774" s="1" t="str">
        <f>LOWER(Personen[[#This Row],[email]])</f>
        <v>josephine.flita@yopmail.com</v>
      </c>
      <c r="L774" s="1" t="str">
        <f>SUBSTITUTE(Personen[[#This Row],[email klein]],"yopmail.com","am-gym.at")</f>
        <v>josephine.flita@am-gym.at</v>
      </c>
      <c r="M774" s="1" t="str">
        <f>REPLACE(Personen[[#This Row],[email klein]],LEN(K774)-11,12,"@am-gym.at")</f>
        <v>josephine.flita@am-gym.at</v>
      </c>
    </row>
    <row r="775" spans="1:13" x14ac:dyDescent="0.3">
      <c r="A775">
        <v>1773</v>
      </c>
      <c r="B775" s="1" t="s">
        <v>1796</v>
      </c>
      <c r="C775" s="1" t="s">
        <v>1797</v>
      </c>
      <c r="D775" s="1" t="s">
        <v>1798</v>
      </c>
      <c r="E775">
        <v>33</v>
      </c>
      <c r="F775" s="2">
        <v>6535.22</v>
      </c>
      <c r="G775">
        <v>1</v>
      </c>
      <c r="H775" t="str">
        <f>IF(Personen[[#This Row],[Geschlecht_orig]]=0,"nb",IF(G775=1,"m","w"))</f>
        <v>m</v>
      </c>
      <c r="I775" t="str">
        <f t="shared" si="12"/>
        <v>erwachsen</v>
      </c>
      <c r="J775" t="str">
        <f>VLOOKUP(Personen[[#This Row],[Alter]],Altergruppe!$A$1:$C$7,3,TRUE)</f>
        <v>Erwachsene/r</v>
      </c>
      <c r="K775" s="1" t="str">
        <f>LOWER(Personen[[#This Row],[email]])</f>
        <v>luci.hachmin@yopmail.com</v>
      </c>
      <c r="L775" s="1" t="str">
        <f>SUBSTITUTE(Personen[[#This Row],[email klein]],"yopmail.com","am-gym.at")</f>
        <v>luci.hachmin@am-gym.at</v>
      </c>
      <c r="M775" s="1" t="str">
        <f>REPLACE(Personen[[#This Row],[email klein]],LEN(K775)-11,12,"@am-gym.at")</f>
        <v>luci.hachmin@am-gym.at</v>
      </c>
    </row>
    <row r="776" spans="1:13" x14ac:dyDescent="0.3">
      <c r="A776">
        <v>1774</v>
      </c>
      <c r="B776" s="1" t="s">
        <v>1799</v>
      </c>
      <c r="C776" s="1" t="s">
        <v>1800</v>
      </c>
      <c r="D776" s="1" t="s">
        <v>1801</v>
      </c>
      <c r="E776">
        <v>18</v>
      </c>
      <c r="F776" s="2">
        <v>2213.04</v>
      </c>
      <c r="G776">
        <v>0</v>
      </c>
      <c r="H776" t="str">
        <f>IF(Personen[[#This Row],[Geschlecht_orig]]=0,"nb",IF(G776=1,"m","w"))</f>
        <v>nb</v>
      </c>
      <c r="I776" t="str">
        <f t="shared" si="12"/>
        <v>erwachsen</v>
      </c>
      <c r="J776" t="str">
        <f>VLOOKUP(Personen[[#This Row],[Alter]],Altergruppe!$A$1:$C$7,3,TRUE)</f>
        <v>Erwachsene/r</v>
      </c>
      <c r="K776" s="1" t="str">
        <f>LOWER(Personen[[#This Row],[email]])</f>
        <v>gavrielle.bates@yopmail.com</v>
      </c>
      <c r="L776" s="1" t="str">
        <f>SUBSTITUTE(Personen[[#This Row],[email klein]],"yopmail.com","am-gym.at")</f>
        <v>gavrielle.bates@am-gym.at</v>
      </c>
      <c r="M776" s="1" t="str">
        <f>REPLACE(Personen[[#This Row],[email klein]],LEN(K776)-11,12,"@am-gym.at")</f>
        <v>gavrielle.bates@am-gym.at</v>
      </c>
    </row>
    <row r="777" spans="1:13" x14ac:dyDescent="0.3">
      <c r="A777">
        <v>1775</v>
      </c>
      <c r="B777" s="1" t="s">
        <v>402</v>
      </c>
      <c r="C777" s="1" t="s">
        <v>137</v>
      </c>
      <c r="D777" s="1" t="s">
        <v>1802</v>
      </c>
      <c r="E777">
        <v>72</v>
      </c>
      <c r="F777" s="2">
        <v>3943.99</v>
      </c>
      <c r="G777">
        <v>1</v>
      </c>
      <c r="H777" t="str">
        <f>IF(Personen[[#This Row],[Geschlecht_orig]]=0,"nb",IF(G777=1,"m","w"))</f>
        <v>m</v>
      </c>
      <c r="I777" t="str">
        <f t="shared" si="12"/>
        <v>erwachsen</v>
      </c>
      <c r="J777" t="str">
        <f>VLOOKUP(Personen[[#This Row],[Alter]],Altergruppe!$A$1:$C$7,3,TRUE)</f>
        <v>Pensionist/in</v>
      </c>
      <c r="K777" s="1" t="str">
        <f>LOWER(Personen[[#This Row],[email]])</f>
        <v>dari.lory@yopmail.com</v>
      </c>
      <c r="L777" s="1" t="str">
        <f>SUBSTITUTE(Personen[[#This Row],[email klein]],"yopmail.com","am-gym.at")</f>
        <v>dari.lory@am-gym.at</v>
      </c>
      <c r="M777" s="1" t="str">
        <f>REPLACE(Personen[[#This Row],[email klein]],LEN(K777)-11,12,"@am-gym.at")</f>
        <v>dari.lory@am-gym.at</v>
      </c>
    </row>
    <row r="778" spans="1:13" x14ac:dyDescent="0.3">
      <c r="A778">
        <v>1776</v>
      </c>
      <c r="B778" s="1" t="s">
        <v>1214</v>
      </c>
      <c r="C778" s="1" t="s">
        <v>1158</v>
      </c>
      <c r="D778" s="1" t="s">
        <v>1803</v>
      </c>
      <c r="E778">
        <v>48</v>
      </c>
      <c r="F778" s="2">
        <v>5562.71</v>
      </c>
      <c r="G778">
        <v>1</v>
      </c>
      <c r="H778" t="str">
        <f>IF(Personen[[#This Row],[Geschlecht_orig]]=0,"nb",IF(G778=1,"m","w"))</f>
        <v>m</v>
      </c>
      <c r="I778" t="str">
        <f t="shared" si="12"/>
        <v>erwachsen</v>
      </c>
      <c r="J778" t="str">
        <f>VLOOKUP(Personen[[#This Row],[Alter]],Altergruppe!$A$1:$C$7,3,TRUE)</f>
        <v>Erwachsene/r</v>
      </c>
      <c r="K778" s="1" t="str">
        <f>LOWER(Personen[[#This Row],[email]])</f>
        <v>ronna.hollingsworth@yopmail.com</v>
      </c>
      <c r="L778" s="1" t="str">
        <f>SUBSTITUTE(Personen[[#This Row],[email klein]],"yopmail.com","am-gym.at")</f>
        <v>ronna.hollingsworth@am-gym.at</v>
      </c>
      <c r="M778" s="1" t="str">
        <f>REPLACE(Personen[[#This Row],[email klein]],LEN(K778)-11,12,"@am-gym.at")</f>
        <v>ronna.hollingsworth@am-gym.at</v>
      </c>
    </row>
    <row r="779" spans="1:13" x14ac:dyDescent="0.3">
      <c r="A779">
        <v>1777</v>
      </c>
      <c r="B779" s="1" t="s">
        <v>1015</v>
      </c>
      <c r="C779" s="1" t="s">
        <v>1804</v>
      </c>
      <c r="D779" s="1" t="s">
        <v>1805</v>
      </c>
      <c r="E779">
        <v>10</v>
      </c>
      <c r="F779" s="2">
        <v>0</v>
      </c>
      <c r="G779">
        <v>1</v>
      </c>
      <c r="H779" t="str">
        <f>IF(Personen[[#This Row],[Geschlecht_orig]]=0,"nb",IF(G779=1,"m","w"))</f>
        <v>m</v>
      </c>
      <c r="I779" t="str">
        <f t="shared" si="12"/>
        <v>unmündig</v>
      </c>
      <c r="J779" t="str">
        <f>VLOOKUP(Personen[[#This Row],[Alter]],Altergruppe!$A$1:$C$7,3,TRUE)</f>
        <v>Kind</v>
      </c>
      <c r="K779" s="1" t="str">
        <f>LOWER(Personen[[#This Row],[email]])</f>
        <v>melina.delacourt@yopmail.com</v>
      </c>
      <c r="L779" s="1" t="str">
        <f>SUBSTITUTE(Personen[[#This Row],[email klein]],"yopmail.com","am-gym.at")</f>
        <v>melina.delacourt@am-gym.at</v>
      </c>
      <c r="M779" s="1" t="str">
        <f>REPLACE(Personen[[#This Row],[email klein]],LEN(K779)-11,12,"@am-gym.at")</f>
        <v>melina.delacourt@am-gym.at</v>
      </c>
    </row>
    <row r="780" spans="1:13" x14ac:dyDescent="0.3">
      <c r="A780">
        <v>1778</v>
      </c>
      <c r="B780" s="1" t="s">
        <v>952</v>
      </c>
      <c r="C780" s="1" t="s">
        <v>1806</v>
      </c>
      <c r="D780" s="1" t="s">
        <v>1807</v>
      </c>
      <c r="E780">
        <v>21</v>
      </c>
      <c r="F780" s="2">
        <v>8982.3799999999992</v>
      </c>
      <c r="G780">
        <v>2</v>
      </c>
      <c r="H780" t="str">
        <f>IF(Personen[[#This Row],[Geschlecht_orig]]=0,"nb",IF(G780=1,"m","w"))</f>
        <v>w</v>
      </c>
      <c r="I780" t="str">
        <f t="shared" si="12"/>
        <v>erwachsen</v>
      </c>
      <c r="J780" t="str">
        <f>VLOOKUP(Personen[[#This Row],[Alter]],Altergruppe!$A$1:$C$7,3,TRUE)</f>
        <v>Erwachsene/r</v>
      </c>
      <c r="K780" s="1" t="str">
        <f>LOWER(Personen[[#This Row],[email]])</f>
        <v>cecile.birdella@yopmail.com</v>
      </c>
      <c r="L780" s="1" t="str">
        <f>SUBSTITUTE(Personen[[#This Row],[email klein]],"yopmail.com","am-gym.at")</f>
        <v>cecile.birdella@am-gym.at</v>
      </c>
      <c r="M780" s="1" t="str">
        <f>REPLACE(Personen[[#This Row],[email klein]],LEN(K780)-11,12,"@am-gym.at")</f>
        <v>cecile.birdella@am-gym.at</v>
      </c>
    </row>
    <row r="781" spans="1:13" x14ac:dyDescent="0.3">
      <c r="A781">
        <v>1779</v>
      </c>
      <c r="B781" s="1" t="s">
        <v>1808</v>
      </c>
      <c r="C781" s="1" t="s">
        <v>1809</v>
      </c>
      <c r="D781" s="1" t="s">
        <v>1810</v>
      </c>
      <c r="E781">
        <v>90</v>
      </c>
      <c r="F781" s="2">
        <v>2659.38</v>
      </c>
      <c r="G781">
        <v>1</v>
      </c>
      <c r="H781" t="str">
        <f>IF(Personen[[#This Row],[Geschlecht_orig]]=0,"nb",IF(G781=1,"m","w"))</f>
        <v>m</v>
      </c>
      <c r="I781" t="str">
        <f t="shared" si="12"/>
        <v>erwachsen</v>
      </c>
      <c r="J781" t="str">
        <f>VLOOKUP(Personen[[#This Row],[Alter]],Altergruppe!$A$1:$C$7,3,TRUE)</f>
        <v>Pensionist/in</v>
      </c>
      <c r="K781" s="1" t="str">
        <f>LOWER(Personen[[#This Row],[email]])</f>
        <v>flo.o'neill@yopmail.com</v>
      </c>
      <c r="L781" s="1" t="str">
        <f>SUBSTITUTE(Personen[[#This Row],[email klein]],"yopmail.com","am-gym.at")</f>
        <v>flo.o'neill@am-gym.at</v>
      </c>
      <c r="M781" s="1" t="str">
        <f>REPLACE(Personen[[#This Row],[email klein]],LEN(K781)-11,12,"@am-gym.at")</f>
        <v>flo.o'neill@am-gym.at</v>
      </c>
    </row>
    <row r="782" spans="1:13" x14ac:dyDescent="0.3">
      <c r="A782">
        <v>1780</v>
      </c>
      <c r="B782" s="1" t="s">
        <v>452</v>
      </c>
      <c r="C782" s="1" t="s">
        <v>785</v>
      </c>
      <c r="D782" s="1" t="s">
        <v>1811</v>
      </c>
      <c r="E782">
        <v>100</v>
      </c>
      <c r="F782" s="2">
        <v>6972.58</v>
      </c>
      <c r="G782">
        <v>2</v>
      </c>
      <c r="H782" t="str">
        <f>IF(Personen[[#This Row],[Geschlecht_orig]]=0,"nb",IF(G782=1,"m","w"))</f>
        <v>w</v>
      </c>
      <c r="I782" t="str">
        <f t="shared" si="12"/>
        <v>erwachsen</v>
      </c>
      <c r="J782" t="str">
        <f>VLOOKUP(Personen[[#This Row],[Alter]],Altergruppe!$A$1:$C$7,3,TRUE)</f>
        <v>Pensionist/in</v>
      </c>
      <c r="K782" s="1" t="str">
        <f>LOWER(Personen[[#This Row],[email]])</f>
        <v>alexine.latini@yopmail.com</v>
      </c>
      <c r="L782" s="1" t="str">
        <f>SUBSTITUTE(Personen[[#This Row],[email klein]],"yopmail.com","am-gym.at")</f>
        <v>alexine.latini@am-gym.at</v>
      </c>
      <c r="M782" s="1" t="str">
        <f>REPLACE(Personen[[#This Row],[email klein]],LEN(K782)-11,12,"@am-gym.at")</f>
        <v>alexine.latini@am-gym.at</v>
      </c>
    </row>
    <row r="783" spans="1:13" x14ac:dyDescent="0.3">
      <c r="A783">
        <v>1781</v>
      </c>
      <c r="B783" s="1" t="s">
        <v>948</v>
      </c>
      <c r="C783" s="1" t="s">
        <v>490</v>
      </c>
      <c r="D783" s="1" t="s">
        <v>1812</v>
      </c>
      <c r="E783">
        <v>23</v>
      </c>
      <c r="F783" s="2">
        <v>6875.09</v>
      </c>
      <c r="G783">
        <v>2</v>
      </c>
      <c r="H783" t="str">
        <f>IF(Personen[[#This Row],[Geschlecht_orig]]=0,"nb",IF(G783=1,"m","w"))</f>
        <v>w</v>
      </c>
      <c r="I783" t="str">
        <f t="shared" si="12"/>
        <v>erwachsen</v>
      </c>
      <c r="J783" t="str">
        <f>VLOOKUP(Personen[[#This Row],[Alter]],Altergruppe!$A$1:$C$7,3,TRUE)</f>
        <v>Erwachsene/r</v>
      </c>
      <c r="K783" s="1" t="str">
        <f>LOWER(Personen[[#This Row],[email]])</f>
        <v>winifred.joni@yopmail.com</v>
      </c>
      <c r="L783" s="1" t="str">
        <f>SUBSTITUTE(Personen[[#This Row],[email klein]],"yopmail.com","am-gym.at")</f>
        <v>winifred.joni@am-gym.at</v>
      </c>
      <c r="M783" s="1" t="str">
        <f>REPLACE(Personen[[#This Row],[email klein]],LEN(K783)-11,12,"@am-gym.at")</f>
        <v>winifred.joni@am-gym.at</v>
      </c>
    </row>
    <row r="784" spans="1:13" x14ac:dyDescent="0.3">
      <c r="A784">
        <v>1782</v>
      </c>
      <c r="B784" s="1" t="s">
        <v>1813</v>
      </c>
      <c r="C784" s="1" t="s">
        <v>1814</v>
      </c>
      <c r="D784" s="1" t="s">
        <v>1815</v>
      </c>
      <c r="E784">
        <v>79</v>
      </c>
      <c r="F784" s="2">
        <v>8723.89</v>
      </c>
      <c r="G784">
        <v>2</v>
      </c>
      <c r="H784" t="str">
        <f>IF(Personen[[#This Row],[Geschlecht_orig]]=0,"nb",IF(G784=1,"m","w"))</f>
        <v>w</v>
      </c>
      <c r="I784" t="str">
        <f t="shared" si="12"/>
        <v>erwachsen</v>
      </c>
      <c r="J784" t="str">
        <f>VLOOKUP(Personen[[#This Row],[Alter]],Altergruppe!$A$1:$C$7,3,TRUE)</f>
        <v>Pensionist/in</v>
      </c>
      <c r="K784" s="1" t="str">
        <f>LOWER(Personen[[#This Row],[email]])</f>
        <v>marguerite.roscoe@yopmail.com</v>
      </c>
      <c r="L784" s="1" t="str">
        <f>SUBSTITUTE(Personen[[#This Row],[email klein]],"yopmail.com","am-gym.at")</f>
        <v>marguerite.roscoe@am-gym.at</v>
      </c>
      <c r="M784" s="1" t="str">
        <f>REPLACE(Personen[[#This Row],[email klein]],LEN(K784)-11,12,"@am-gym.at")</f>
        <v>marguerite.roscoe@am-gym.at</v>
      </c>
    </row>
    <row r="785" spans="1:13" x14ac:dyDescent="0.3">
      <c r="A785">
        <v>1783</v>
      </c>
      <c r="B785" s="1" t="s">
        <v>327</v>
      </c>
      <c r="C785" s="1" t="s">
        <v>1717</v>
      </c>
      <c r="D785" s="1" t="s">
        <v>1816</v>
      </c>
      <c r="E785">
        <v>31</v>
      </c>
      <c r="F785" s="2">
        <v>2775.78</v>
      </c>
      <c r="G785">
        <v>2</v>
      </c>
      <c r="H785" t="str">
        <f>IF(Personen[[#This Row],[Geschlecht_orig]]=0,"nb",IF(G785=1,"m","w"))</f>
        <v>w</v>
      </c>
      <c r="I785" t="str">
        <f t="shared" si="12"/>
        <v>erwachsen</v>
      </c>
      <c r="J785" t="str">
        <f>VLOOKUP(Personen[[#This Row],[Alter]],Altergruppe!$A$1:$C$7,3,TRUE)</f>
        <v>Erwachsene/r</v>
      </c>
      <c r="K785" s="1" t="str">
        <f>LOWER(Personen[[#This Row],[email]])</f>
        <v>caryl.matthew@yopmail.com</v>
      </c>
      <c r="L785" s="1" t="str">
        <f>SUBSTITUTE(Personen[[#This Row],[email klein]],"yopmail.com","am-gym.at")</f>
        <v>caryl.matthew@am-gym.at</v>
      </c>
      <c r="M785" s="1" t="str">
        <f>REPLACE(Personen[[#This Row],[email klein]],LEN(K785)-11,12,"@am-gym.at")</f>
        <v>caryl.matthew@am-gym.at</v>
      </c>
    </row>
    <row r="786" spans="1:13" x14ac:dyDescent="0.3">
      <c r="A786">
        <v>1784</v>
      </c>
      <c r="B786" s="1" t="s">
        <v>1817</v>
      </c>
      <c r="C786" s="1" t="s">
        <v>1818</v>
      </c>
      <c r="D786" s="1" t="s">
        <v>1819</v>
      </c>
      <c r="E786">
        <v>69</v>
      </c>
      <c r="F786" s="2">
        <v>7652.97</v>
      </c>
      <c r="G786">
        <v>1</v>
      </c>
      <c r="H786" t="str">
        <f>IF(Personen[[#This Row],[Geschlecht_orig]]=0,"nb",IF(G786=1,"m","w"))</f>
        <v>m</v>
      </c>
      <c r="I786" t="str">
        <f t="shared" si="12"/>
        <v>erwachsen</v>
      </c>
      <c r="J786" t="str">
        <f>VLOOKUP(Personen[[#This Row],[Alter]],Altergruppe!$A$1:$C$7,3,TRUE)</f>
        <v>Pensionist/in</v>
      </c>
      <c r="K786" s="1" t="str">
        <f>LOWER(Personen[[#This Row],[email]])</f>
        <v>kathy.nikaniki@yopmail.com</v>
      </c>
      <c r="L786" s="1" t="str">
        <f>SUBSTITUTE(Personen[[#This Row],[email klein]],"yopmail.com","am-gym.at")</f>
        <v>kathy.nikaniki@am-gym.at</v>
      </c>
      <c r="M786" s="1" t="str">
        <f>REPLACE(Personen[[#This Row],[email klein]],LEN(K786)-11,12,"@am-gym.at")</f>
        <v>kathy.nikaniki@am-gym.at</v>
      </c>
    </row>
    <row r="787" spans="1:13" x14ac:dyDescent="0.3">
      <c r="A787">
        <v>1785</v>
      </c>
      <c r="B787" s="1" t="s">
        <v>948</v>
      </c>
      <c r="C787" s="1" t="s">
        <v>1820</v>
      </c>
      <c r="D787" s="1" t="s">
        <v>1821</v>
      </c>
      <c r="E787">
        <v>57</v>
      </c>
      <c r="F787" s="2">
        <v>4820.0600000000004</v>
      </c>
      <c r="G787">
        <v>2</v>
      </c>
      <c r="H787" t="str">
        <f>IF(Personen[[#This Row],[Geschlecht_orig]]=0,"nb",IF(G787=1,"m","w"))</f>
        <v>w</v>
      </c>
      <c r="I787" t="str">
        <f t="shared" si="12"/>
        <v>erwachsen</v>
      </c>
      <c r="J787" t="str">
        <f>VLOOKUP(Personen[[#This Row],[Alter]],Altergruppe!$A$1:$C$7,3,TRUE)</f>
        <v>Erwachsene/r</v>
      </c>
      <c r="K787" s="1" t="str">
        <f>LOWER(Personen[[#This Row],[email]])</f>
        <v>winifred.scammon@yopmail.com</v>
      </c>
      <c r="L787" s="1" t="str">
        <f>SUBSTITUTE(Personen[[#This Row],[email klein]],"yopmail.com","am-gym.at")</f>
        <v>winifred.scammon@am-gym.at</v>
      </c>
      <c r="M787" s="1" t="str">
        <f>REPLACE(Personen[[#This Row],[email klein]],LEN(K787)-11,12,"@am-gym.at")</f>
        <v>winifred.scammon@am-gym.at</v>
      </c>
    </row>
    <row r="788" spans="1:13" x14ac:dyDescent="0.3">
      <c r="A788">
        <v>1786</v>
      </c>
      <c r="B788" s="1" t="s">
        <v>13</v>
      </c>
      <c r="C788" s="1" t="s">
        <v>1822</v>
      </c>
      <c r="D788" s="1" t="s">
        <v>1823</v>
      </c>
      <c r="E788">
        <v>78</v>
      </c>
      <c r="F788" s="2">
        <v>9302.94</v>
      </c>
      <c r="G788">
        <v>0</v>
      </c>
      <c r="H788" t="str">
        <f>IF(Personen[[#This Row],[Geschlecht_orig]]=0,"nb",IF(G788=1,"m","w"))</f>
        <v>nb</v>
      </c>
      <c r="I788" t="str">
        <f t="shared" si="12"/>
        <v>erwachsen</v>
      </c>
      <c r="J788" t="str">
        <f>VLOOKUP(Personen[[#This Row],[Alter]],Altergruppe!$A$1:$C$7,3,TRUE)</f>
        <v>Pensionist/in</v>
      </c>
      <c r="K788" s="1" t="str">
        <f>LOWER(Personen[[#This Row],[email]])</f>
        <v>shaylyn.darbie@yopmail.com</v>
      </c>
      <c r="L788" s="1" t="str">
        <f>SUBSTITUTE(Personen[[#This Row],[email klein]],"yopmail.com","am-gym.at")</f>
        <v>shaylyn.darbie@am-gym.at</v>
      </c>
      <c r="M788" s="1" t="str">
        <f>REPLACE(Personen[[#This Row],[email klein]],LEN(K788)-11,12,"@am-gym.at")</f>
        <v>shaylyn.darbie@am-gym.at</v>
      </c>
    </row>
    <row r="789" spans="1:13" x14ac:dyDescent="0.3">
      <c r="A789">
        <v>1787</v>
      </c>
      <c r="B789" s="1" t="s">
        <v>914</v>
      </c>
      <c r="C789" s="1" t="s">
        <v>558</v>
      </c>
      <c r="D789" s="1" t="s">
        <v>1824</v>
      </c>
      <c r="E789">
        <v>91</v>
      </c>
      <c r="F789" s="2">
        <v>677.22</v>
      </c>
      <c r="G789">
        <v>0</v>
      </c>
      <c r="H789" t="str">
        <f>IF(Personen[[#This Row],[Geschlecht_orig]]=0,"nb",IF(G789=1,"m","w"))</f>
        <v>nb</v>
      </c>
      <c r="I789" t="str">
        <f t="shared" si="12"/>
        <v>erwachsen</v>
      </c>
      <c r="J789" t="str">
        <f>VLOOKUP(Personen[[#This Row],[Alter]],Altergruppe!$A$1:$C$7,3,TRUE)</f>
        <v>Pensionist/in</v>
      </c>
      <c r="K789" s="1" t="str">
        <f>LOWER(Personen[[#This Row],[email]])</f>
        <v>cherilyn.haerr@yopmail.com</v>
      </c>
      <c r="L789" s="1" t="str">
        <f>SUBSTITUTE(Personen[[#This Row],[email klein]],"yopmail.com","am-gym.at")</f>
        <v>cherilyn.haerr@am-gym.at</v>
      </c>
      <c r="M789" s="1" t="str">
        <f>REPLACE(Personen[[#This Row],[email klein]],LEN(K789)-11,12,"@am-gym.at")</f>
        <v>cherilyn.haerr@am-gym.at</v>
      </c>
    </row>
    <row r="790" spans="1:13" x14ac:dyDescent="0.3">
      <c r="A790">
        <v>1788</v>
      </c>
      <c r="B790" s="1" t="s">
        <v>1825</v>
      </c>
      <c r="C790" s="1" t="s">
        <v>1463</v>
      </c>
      <c r="D790" s="1" t="s">
        <v>1826</v>
      </c>
      <c r="E790">
        <v>38</v>
      </c>
      <c r="F790" s="2">
        <v>3850.74</v>
      </c>
      <c r="G790">
        <v>1</v>
      </c>
      <c r="H790" t="str">
        <f>IF(Personen[[#This Row],[Geschlecht_orig]]=0,"nb",IF(G790=1,"m","w"))</f>
        <v>m</v>
      </c>
      <c r="I790" t="str">
        <f t="shared" si="12"/>
        <v>erwachsen</v>
      </c>
      <c r="J790" t="str">
        <f>VLOOKUP(Personen[[#This Row],[Alter]],Altergruppe!$A$1:$C$7,3,TRUE)</f>
        <v>Erwachsene/r</v>
      </c>
      <c r="K790" s="1" t="str">
        <f>LOWER(Personen[[#This Row],[email]])</f>
        <v>pearline.elvyn@yopmail.com</v>
      </c>
      <c r="L790" s="1" t="str">
        <f>SUBSTITUTE(Personen[[#This Row],[email klein]],"yopmail.com","am-gym.at")</f>
        <v>pearline.elvyn@am-gym.at</v>
      </c>
      <c r="M790" s="1" t="str">
        <f>REPLACE(Personen[[#This Row],[email klein]],LEN(K790)-11,12,"@am-gym.at")</f>
        <v>pearline.elvyn@am-gym.at</v>
      </c>
    </row>
    <row r="791" spans="1:13" x14ac:dyDescent="0.3">
      <c r="A791">
        <v>1789</v>
      </c>
      <c r="B791" s="1" t="s">
        <v>1827</v>
      </c>
      <c r="C791" s="1" t="s">
        <v>50</v>
      </c>
      <c r="D791" s="1" t="s">
        <v>1828</v>
      </c>
      <c r="E791">
        <v>94</v>
      </c>
      <c r="F791" s="2">
        <v>6443.24</v>
      </c>
      <c r="G791">
        <v>0</v>
      </c>
      <c r="H791" t="str">
        <f>IF(Personen[[#This Row],[Geschlecht_orig]]=0,"nb",IF(G791=1,"m","w"))</f>
        <v>nb</v>
      </c>
      <c r="I791" t="str">
        <f t="shared" si="12"/>
        <v>erwachsen</v>
      </c>
      <c r="J791" t="str">
        <f>VLOOKUP(Personen[[#This Row],[Alter]],Altergruppe!$A$1:$C$7,3,TRUE)</f>
        <v>Pensionist/in</v>
      </c>
      <c r="K791" s="1" t="str">
        <f>LOWER(Personen[[#This Row],[email]])</f>
        <v>tilly.hourigan@yopmail.com</v>
      </c>
      <c r="L791" s="1" t="str">
        <f>SUBSTITUTE(Personen[[#This Row],[email klein]],"yopmail.com","am-gym.at")</f>
        <v>tilly.hourigan@am-gym.at</v>
      </c>
      <c r="M791" s="1" t="str">
        <f>REPLACE(Personen[[#This Row],[email klein]],LEN(K791)-11,12,"@am-gym.at")</f>
        <v>tilly.hourigan@am-gym.at</v>
      </c>
    </row>
    <row r="792" spans="1:13" x14ac:dyDescent="0.3">
      <c r="A792">
        <v>1790</v>
      </c>
      <c r="B792" s="1" t="s">
        <v>1670</v>
      </c>
      <c r="C792" s="1" t="s">
        <v>809</v>
      </c>
      <c r="D792" s="1" t="s">
        <v>1829</v>
      </c>
      <c r="E792">
        <v>32</v>
      </c>
      <c r="F792" s="2">
        <v>172.51</v>
      </c>
      <c r="G792">
        <v>1</v>
      </c>
      <c r="H792" t="str">
        <f>IF(Personen[[#This Row],[Geschlecht_orig]]=0,"nb",IF(G792=1,"m","w"))</f>
        <v>m</v>
      </c>
      <c r="I792" t="str">
        <f t="shared" si="12"/>
        <v>erwachsen</v>
      </c>
      <c r="J792" t="str">
        <f>VLOOKUP(Personen[[#This Row],[Alter]],Altergruppe!$A$1:$C$7,3,TRUE)</f>
        <v>Erwachsene/r</v>
      </c>
      <c r="K792" s="1" t="str">
        <f>LOWER(Personen[[#This Row],[email]])</f>
        <v>silvana.swigart@yopmail.com</v>
      </c>
      <c r="L792" s="1" t="str">
        <f>SUBSTITUTE(Personen[[#This Row],[email klein]],"yopmail.com","am-gym.at")</f>
        <v>silvana.swigart@am-gym.at</v>
      </c>
      <c r="M792" s="1" t="str">
        <f>REPLACE(Personen[[#This Row],[email klein]],LEN(K792)-11,12,"@am-gym.at")</f>
        <v>silvana.swigart@am-gym.at</v>
      </c>
    </row>
    <row r="793" spans="1:13" x14ac:dyDescent="0.3">
      <c r="A793">
        <v>1791</v>
      </c>
      <c r="B793" s="1" t="s">
        <v>633</v>
      </c>
      <c r="C793" s="1" t="s">
        <v>1830</v>
      </c>
      <c r="D793" s="1" t="s">
        <v>1831</v>
      </c>
      <c r="E793">
        <v>74</v>
      </c>
      <c r="F793" s="2">
        <v>2044.18</v>
      </c>
      <c r="G793">
        <v>2</v>
      </c>
      <c r="H793" t="str">
        <f>IF(Personen[[#This Row],[Geschlecht_orig]]=0,"nb",IF(G793=1,"m","w"))</f>
        <v>w</v>
      </c>
      <c r="I793" t="str">
        <f t="shared" si="12"/>
        <v>erwachsen</v>
      </c>
      <c r="J793" t="str">
        <f>VLOOKUP(Personen[[#This Row],[Alter]],Altergruppe!$A$1:$C$7,3,TRUE)</f>
        <v>Pensionist/in</v>
      </c>
      <c r="K793" s="1" t="str">
        <f>LOWER(Personen[[#This Row],[email]])</f>
        <v>maurene.christine@yopmail.com</v>
      </c>
      <c r="L793" s="1" t="str">
        <f>SUBSTITUTE(Personen[[#This Row],[email klein]],"yopmail.com","am-gym.at")</f>
        <v>maurene.christine@am-gym.at</v>
      </c>
      <c r="M793" s="1" t="str">
        <f>REPLACE(Personen[[#This Row],[email klein]],LEN(K793)-11,12,"@am-gym.at")</f>
        <v>maurene.christine@am-gym.at</v>
      </c>
    </row>
    <row r="794" spans="1:13" x14ac:dyDescent="0.3">
      <c r="A794">
        <v>1792</v>
      </c>
      <c r="B794" s="1" t="s">
        <v>562</v>
      </c>
      <c r="C794" s="1" t="s">
        <v>556</v>
      </c>
      <c r="D794" s="1" t="s">
        <v>1832</v>
      </c>
      <c r="E794">
        <v>9</v>
      </c>
      <c r="F794" s="2">
        <v>0</v>
      </c>
      <c r="G794">
        <v>2</v>
      </c>
      <c r="H794" t="str">
        <f>IF(Personen[[#This Row],[Geschlecht_orig]]=0,"nb",IF(G794=1,"m","w"))</f>
        <v>w</v>
      </c>
      <c r="I794" t="str">
        <f t="shared" si="12"/>
        <v>unmündig</v>
      </c>
      <c r="J794" t="str">
        <f>VLOOKUP(Personen[[#This Row],[Alter]],Altergruppe!$A$1:$C$7,3,TRUE)</f>
        <v>Kind</v>
      </c>
      <c r="K794" s="1" t="str">
        <f>LOWER(Personen[[#This Row],[email]])</f>
        <v>jaime.westphal@yopmail.com</v>
      </c>
      <c r="L794" s="1" t="str">
        <f>SUBSTITUTE(Personen[[#This Row],[email klein]],"yopmail.com","am-gym.at")</f>
        <v>jaime.westphal@am-gym.at</v>
      </c>
      <c r="M794" s="1" t="str">
        <f>REPLACE(Personen[[#This Row],[email klein]],LEN(K794)-11,12,"@am-gym.at")</f>
        <v>jaime.westphal@am-gym.at</v>
      </c>
    </row>
    <row r="795" spans="1:13" x14ac:dyDescent="0.3">
      <c r="A795">
        <v>1793</v>
      </c>
      <c r="B795" s="1" t="s">
        <v>651</v>
      </c>
      <c r="C795" s="1" t="s">
        <v>1544</v>
      </c>
      <c r="D795" s="1" t="s">
        <v>1833</v>
      </c>
      <c r="E795">
        <v>1</v>
      </c>
      <c r="F795" s="2">
        <v>0</v>
      </c>
      <c r="G795">
        <v>2</v>
      </c>
      <c r="H795" t="str">
        <f>IF(Personen[[#This Row],[Geschlecht_orig]]=0,"nb",IF(G795=1,"m","w"))</f>
        <v>w</v>
      </c>
      <c r="I795" t="str">
        <f t="shared" si="12"/>
        <v>unmündig</v>
      </c>
      <c r="J795" t="str">
        <f>VLOOKUP(Personen[[#This Row],[Alter]],Altergruppe!$A$1:$C$7,3,TRUE)</f>
        <v>Baby</v>
      </c>
      <c r="K795" s="1" t="str">
        <f>LOWER(Personen[[#This Row],[email]])</f>
        <v>sibella.bronk@yopmail.com</v>
      </c>
      <c r="L795" s="1" t="str">
        <f>SUBSTITUTE(Personen[[#This Row],[email klein]],"yopmail.com","am-gym.at")</f>
        <v>sibella.bronk@am-gym.at</v>
      </c>
      <c r="M795" s="1" t="str">
        <f>REPLACE(Personen[[#This Row],[email klein]],LEN(K795)-11,12,"@am-gym.at")</f>
        <v>sibella.bronk@am-gym.at</v>
      </c>
    </row>
    <row r="796" spans="1:13" x14ac:dyDescent="0.3">
      <c r="A796">
        <v>1794</v>
      </c>
      <c r="B796" s="1" t="s">
        <v>1015</v>
      </c>
      <c r="C796" s="1" t="s">
        <v>1834</v>
      </c>
      <c r="D796" s="1" t="s">
        <v>1835</v>
      </c>
      <c r="E796">
        <v>54</v>
      </c>
      <c r="F796" s="2">
        <v>7319.82</v>
      </c>
      <c r="G796">
        <v>2</v>
      </c>
      <c r="H796" t="str">
        <f>IF(Personen[[#This Row],[Geschlecht_orig]]=0,"nb",IF(G796=1,"m","w"))</f>
        <v>w</v>
      </c>
      <c r="I796" t="str">
        <f t="shared" si="12"/>
        <v>erwachsen</v>
      </c>
      <c r="J796" t="str">
        <f>VLOOKUP(Personen[[#This Row],[Alter]],Altergruppe!$A$1:$C$7,3,TRUE)</f>
        <v>Erwachsene/r</v>
      </c>
      <c r="K796" s="1" t="str">
        <f>LOWER(Personen[[#This Row],[email]])</f>
        <v>melina.arquit@yopmail.com</v>
      </c>
      <c r="L796" s="1" t="str">
        <f>SUBSTITUTE(Personen[[#This Row],[email klein]],"yopmail.com","am-gym.at")</f>
        <v>melina.arquit@am-gym.at</v>
      </c>
      <c r="M796" s="1" t="str">
        <f>REPLACE(Personen[[#This Row],[email klein]],LEN(K796)-11,12,"@am-gym.at")</f>
        <v>melina.arquit@am-gym.at</v>
      </c>
    </row>
    <row r="797" spans="1:13" x14ac:dyDescent="0.3">
      <c r="A797">
        <v>1795</v>
      </c>
      <c r="B797" s="1" t="s">
        <v>365</v>
      </c>
      <c r="C797" s="1" t="s">
        <v>1836</v>
      </c>
      <c r="D797" s="1" t="s">
        <v>1837</v>
      </c>
      <c r="E797">
        <v>47</v>
      </c>
      <c r="F797" s="2">
        <v>168.81</v>
      </c>
      <c r="G797">
        <v>1</v>
      </c>
      <c r="H797" t="str">
        <f>IF(Personen[[#This Row],[Geschlecht_orig]]=0,"nb",IF(G797=1,"m","w"))</f>
        <v>m</v>
      </c>
      <c r="I797" t="str">
        <f t="shared" si="12"/>
        <v>erwachsen</v>
      </c>
      <c r="J797" t="str">
        <f>VLOOKUP(Personen[[#This Row],[Alter]],Altergruppe!$A$1:$C$7,3,TRUE)</f>
        <v>Erwachsene/r</v>
      </c>
      <c r="K797" s="1" t="str">
        <f>LOWER(Personen[[#This Row],[email]])</f>
        <v>florencia.freddi@yopmail.com</v>
      </c>
      <c r="L797" s="1" t="str">
        <f>SUBSTITUTE(Personen[[#This Row],[email klein]],"yopmail.com","am-gym.at")</f>
        <v>florencia.freddi@am-gym.at</v>
      </c>
      <c r="M797" s="1" t="str">
        <f>REPLACE(Personen[[#This Row],[email klein]],LEN(K797)-11,12,"@am-gym.at")</f>
        <v>florencia.freddi@am-gym.at</v>
      </c>
    </row>
    <row r="798" spans="1:13" x14ac:dyDescent="0.3">
      <c r="A798">
        <v>1796</v>
      </c>
      <c r="B798" s="1" t="s">
        <v>538</v>
      </c>
      <c r="C798" s="1" t="s">
        <v>474</v>
      </c>
      <c r="D798" s="1" t="s">
        <v>1838</v>
      </c>
      <c r="E798">
        <v>2</v>
      </c>
      <c r="F798" s="2">
        <v>0</v>
      </c>
      <c r="G798">
        <v>1</v>
      </c>
      <c r="H798" t="str">
        <f>IF(Personen[[#This Row],[Geschlecht_orig]]=0,"nb",IF(G798=1,"m","w"))</f>
        <v>m</v>
      </c>
      <c r="I798" t="str">
        <f t="shared" si="12"/>
        <v>unmündig</v>
      </c>
      <c r="J798" t="str">
        <f>VLOOKUP(Personen[[#This Row],[Alter]],Altergruppe!$A$1:$C$7,3,TRUE)</f>
        <v>Baby</v>
      </c>
      <c r="K798" s="1" t="str">
        <f>LOWER(Personen[[#This Row],[email]])</f>
        <v>albertina.swanhildas@yopmail.com</v>
      </c>
      <c r="L798" s="1" t="str">
        <f>SUBSTITUTE(Personen[[#This Row],[email klein]],"yopmail.com","am-gym.at")</f>
        <v>albertina.swanhildas@am-gym.at</v>
      </c>
      <c r="M798" s="1" t="str">
        <f>REPLACE(Personen[[#This Row],[email klein]],LEN(K798)-11,12,"@am-gym.at")</f>
        <v>albertina.swanhildas@am-gym.at</v>
      </c>
    </row>
    <row r="799" spans="1:13" x14ac:dyDescent="0.3">
      <c r="A799">
        <v>1797</v>
      </c>
      <c r="B799" s="1" t="s">
        <v>131</v>
      </c>
      <c r="C799" s="1" t="s">
        <v>1705</v>
      </c>
      <c r="D799" s="1" t="s">
        <v>1839</v>
      </c>
      <c r="E799">
        <v>11</v>
      </c>
      <c r="F799" s="2">
        <v>0</v>
      </c>
      <c r="G799">
        <v>1</v>
      </c>
      <c r="H799" t="str">
        <f>IF(Personen[[#This Row],[Geschlecht_orig]]=0,"nb",IF(G799=1,"m","w"))</f>
        <v>m</v>
      </c>
      <c r="I799" t="str">
        <f t="shared" si="12"/>
        <v>unmündig</v>
      </c>
      <c r="J799" t="str">
        <f>VLOOKUP(Personen[[#This Row],[Alter]],Altergruppe!$A$1:$C$7,3,TRUE)</f>
        <v>Kind</v>
      </c>
      <c r="K799" s="1" t="str">
        <f>LOWER(Personen[[#This Row],[email]])</f>
        <v>mahalia.lareena@yopmail.com</v>
      </c>
      <c r="L799" s="1" t="str">
        <f>SUBSTITUTE(Personen[[#This Row],[email klein]],"yopmail.com","am-gym.at")</f>
        <v>mahalia.lareena@am-gym.at</v>
      </c>
      <c r="M799" s="1" t="str">
        <f>REPLACE(Personen[[#This Row],[email klein]],LEN(K799)-11,12,"@am-gym.at")</f>
        <v>mahalia.lareena@am-gym.at</v>
      </c>
    </row>
    <row r="800" spans="1:13" x14ac:dyDescent="0.3">
      <c r="A800">
        <v>1798</v>
      </c>
      <c r="B800" s="1" t="s">
        <v>1564</v>
      </c>
      <c r="C800" s="1" t="s">
        <v>1840</v>
      </c>
      <c r="D800" s="1" t="s">
        <v>1841</v>
      </c>
      <c r="E800">
        <v>6</v>
      </c>
      <c r="F800" s="2">
        <v>0</v>
      </c>
      <c r="G800">
        <v>0</v>
      </c>
      <c r="H800" t="str">
        <f>IF(Personen[[#This Row],[Geschlecht_orig]]=0,"nb",IF(G800=1,"m","w"))</f>
        <v>nb</v>
      </c>
      <c r="I800" t="str">
        <f t="shared" si="12"/>
        <v>unmündig</v>
      </c>
      <c r="J800" t="str">
        <f>VLOOKUP(Personen[[#This Row],[Alter]],Altergruppe!$A$1:$C$7,3,TRUE)</f>
        <v>Kleinkind</v>
      </c>
      <c r="K800" s="1" t="str">
        <f>LOWER(Personen[[#This Row],[email]])</f>
        <v>margalo.cleavland@yopmail.com</v>
      </c>
      <c r="L800" s="1" t="str">
        <f>SUBSTITUTE(Personen[[#This Row],[email klein]],"yopmail.com","am-gym.at")</f>
        <v>margalo.cleavland@am-gym.at</v>
      </c>
      <c r="M800" s="1" t="str">
        <f>REPLACE(Personen[[#This Row],[email klein]],LEN(K800)-11,12,"@am-gym.at")</f>
        <v>margalo.cleavland@am-gym.at</v>
      </c>
    </row>
    <row r="801" spans="1:13" x14ac:dyDescent="0.3">
      <c r="A801">
        <v>1799</v>
      </c>
      <c r="B801" s="1" t="s">
        <v>1842</v>
      </c>
      <c r="C801" s="1" t="s">
        <v>1843</v>
      </c>
      <c r="D801" s="1" t="s">
        <v>1844</v>
      </c>
      <c r="E801">
        <v>95</v>
      </c>
      <c r="F801" s="2">
        <v>973.63</v>
      </c>
      <c r="G801">
        <v>0</v>
      </c>
      <c r="H801" t="str">
        <f>IF(Personen[[#This Row],[Geschlecht_orig]]=0,"nb",IF(G801=1,"m","w"))</f>
        <v>nb</v>
      </c>
      <c r="I801" t="str">
        <f t="shared" si="12"/>
        <v>erwachsen</v>
      </c>
      <c r="J801" t="str">
        <f>VLOOKUP(Personen[[#This Row],[Alter]],Altergruppe!$A$1:$C$7,3,TRUE)</f>
        <v>Pensionist/in</v>
      </c>
      <c r="K801" s="1" t="str">
        <f>LOWER(Personen[[#This Row],[email]])</f>
        <v>tina.adalbert@yopmail.com</v>
      </c>
      <c r="L801" s="1" t="str">
        <f>SUBSTITUTE(Personen[[#This Row],[email klein]],"yopmail.com","am-gym.at")</f>
        <v>tina.adalbert@am-gym.at</v>
      </c>
      <c r="M801" s="1" t="str">
        <f>REPLACE(Personen[[#This Row],[email klein]],LEN(K801)-11,12,"@am-gym.at")</f>
        <v>tina.adalbert@am-gym.at</v>
      </c>
    </row>
    <row r="802" spans="1:13" x14ac:dyDescent="0.3">
      <c r="A802">
        <v>1800</v>
      </c>
      <c r="B802" s="1" t="s">
        <v>177</v>
      </c>
      <c r="C802" s="1" t="s">
        <v>545</v>
      </c>
      <c r="D802" s="1" t="s">
        <v>1845</v>
      </c>
      <c r="E802">
        <v>60</v>
      </c>
      <c r="F802" s="2">
        <v>6975.59</v>
      </c>
      <c r="G802">
        <v>1</v>
      </c>
      <c r="H802" t="str">
        <f>IF(Personen[[#This Row],[Geschlecht_orig]]=0,"nb",IF(G802=1,"m","w"))</f>
        <v>m</v>
      </c>
      <c r="I802" t="str">
        <f t="shared" si="12"/>
        <v>erwachsen</v>
      </c>
      <c r="J802" t="str">
        <f>VLOOKUP(Personen[[#This Row],[Alter]],Altergruppe!$A$1:$C$7,3,TRUE)</f>
        <v>Erwachsene/r</v>
      </c>
      <c r="K802" s="1" t="str">
        <f>LOWER(Personen[[#This Row],[email]])</f>
        <v>jenda.odell@yopmail.com</v>
      </c>
      <c r="L802" s="1" t="str">
        <f>SUBSTITUTE(Personen[[#This Row],[email klein]],"yopmail.com","am-gym.at")</f>
        <v>jenda.odell@am-gym.at</v>
      </c>
      <c r="M802" s="1" t="str">
        <f>REPLACE(Personen[[#This Row],[email klein]],LEN(K802)-11,12,"@am-gym.at")</f>
        <v>jenda.odell@am-gym.at</v>
      </c>
    </row>
    <row r="803" spans="1:13" x14ac:dyDescent="0.3">
      <c r="A803">
        <v>1801</v>
      </c>
      <c r="B803" s="1" t="s">
        <v>1846</v>
      </c>
      <c r="C803" s="1" t="s">
        <v>1621</v>
      </c>
      <c r="D803" s="1" t="s">
        <v>1847</v>
      </c>
      <c r="E803">
        <v>96</v>
      </c>
      <c r="F803" s="2">
        <v>5857.08</v>
      </c>
      <c r="G803">
        <v>2</v>
      </c>
      <c r="H803" t="str">
        <f>IF(Personen[[#This Row],[Geschlecht_orig]]=0,"nb",IF(G803=1,"m","w"))</f>
        <v>w</v>
      </c>
      <c r="I803" t="str">
        <f t="shared" si="12"/>
        <v>erwachsen</v>
      </c>
      <c r="J803" t="str">
        <f>VLOOKUP(Personen[[#This Row],[Alter]],Altergruppe!$A$1:$C$7,3,TRUE)</f>
        <v>Pensionist/in</v>
      </c>
      <c r="K803" s="1" t="str">
        <f>LOWER(Personen[[#This Row],[email]])</f>
        <v>lusa.dash@yopmail.com</v>
      </c>
      <c r="L803" s="1" t="str">
        <f>SUBSTITUTE(Personen[[#This Row],[email klein]],"yopmail.com","am-gym.at")</f>
        <v>lusa.dash@am-gym.at</v>
      </c>
      <c r="M803" s="1" t="str">
        <f>REPLACE(Personen[[#This Row],[email klein]],LEN(K803)-11,12,"@am-gym.at")</f>
        <v>lusa.dash@am-gym.at</v>
      </c>
    </row>
    <row r="804" spans="1:13" x14ac:dyDescent="0.3">
      <c r="A804">
        <v>1802</v>
      </c>
      <c r="B804" s="1" t="s">
        <v>299</v>
      </c>
      <c r="C804" s="1" t="s">
        <v>1848</v>
      </c>
      <c r="D804" s="1" t="s">
        <v>1849</v>
      </c>
      <c r="E804">
        <v>76</v>
      </c>
      <c r="F804" s="2">
        <v>3595.67</v>
      </c>
      <c r="G804">
        <v>2</v>
      </c>
      <c r="H804" t="str">
        <f>IF(Personen[[#This Row],[Geschlecht_orig]]=0,"nb",IF(G804=1,"m","w"))</f>
        <v>w</v>
      </c>
      <c r="I804" t="str">
        <f t="shared" si="12"/>
        <v>erwachsen</v>
      </c>
      <c r="J804" t="str">
        <f>VLOOKUP(Personen[[#This Row],[Alter]],Altergruppe!$A$1:$C$7,3,TRUE)</f>
        <v>Pensionist/in</v>
      </c>
      <c r="K804" s="1" t="str">
        <f>LOWER(Personen[[#This Row],[email]])</f>
        <v>gilligan.raama@yopmail.com</v>
      </c>
      <c r="L804" s="1" t="str">
        <f>SUBSTITUTE(Personen[[#This Row],[email klein]],"yopmail.com","am-gym.at")</f>
        <v>gilligan.raama@am-gym.at</v>
      </c>
      <c r="M804" s="1" t="str">
        <f>REPLACE(Personen[[#This Row],[email klein]],LEN(K804)-11,12,"@am-gym.at")</f>
        <v>gilligan.raama@am-gym.at</v>
      </c>
    </row>
    <row r="805" spans="1:13" x14ac:dyDescent="0.3">
      <c r="A805">
        <v>1803</v>
      </c>
      <c r="B805" s="1" t="s">
        <v>416</v>
      </c>
      <c r="C805" s="1" t="s">
        <v>1547</v>
      </c>
      <c r="D805" s="1" t="s">
        <v>1850</v>
      </c>
      <c r="E805">
        <v>17</v>
      </c>
      <c r="F805" s="2">
        <v>0</v>
      </c>
      <c r="G805">
        <v>2</v>
      </c>
      <c r="H805" t="str">
        <f>IF(Personen[[#This Row],[Geschlecht_orig]]=0,"nb",IF(G805=1,"m","w"))</f>
        <v>w</v>
      </c>
      <c r="I805" t="str">
        <f t="shared" si="12"/>
        <v>minderjährig</v>
      </c>
      <c r="J805" t="str">
        <f>VLOOKUP(Personen[[#This Row],[Alter]],Altergruppe!$A$1:$C$7,3,TRUE)</f>
        <v>Jugendliche/r</v>
      </c>
      <c r="K805" s="1" t="str">
        <f>LOWER(Personen[[#This Row],[email]])</f>
        <v>atlanta.gordon@yopmail.com</v>
      </c>
      <c r="L805" s="1" t="str">
        <f>SUBSTITUTE(Personen[[#This Row],[email klein]],"yopmail.com","am-gym.at")</f>
        <v>atlanta.gordon@am-gym.at</v>
      </c>
      <c r="M805" s="1" t="str">
        <f>REPLACE(Personen[[#This Row],[email klein]],LEN(K805)-11,12,"@am-gym.at")</f>
        <v>atlanta.gordon@am-gym.at</v>
      </c>
    </row>
    <row r="806" spans="1:13" x14ac:dyDescent="0.3">
      <c r="A806">
        <v>1804</v>
      </c>
      <c r="B806" s="1" t="s">
        <v>70</v>
      </c>
      <c r="C806" s="1" t="s">
        <v>1851</v>
      </c>
      <c r="D806" s="1" t="s">
        <v>1852</v>
      </c>
      <c r="E806">
        <v>57</v>
      </c>
      <c r="F806" s="2">
        <v>565.91</v>
      </c>
      <c r="G806">
        <v>2</v>
      </c>
      <c r="H806" t="str">
        <f>IF(Personen[[#This Row],[Geschlecht_orig]]=0,"nb",IF(G806=1,"m","w"))</f>
        <v>w</v>
      </c>
      <c r="I806" t="str">
        <f t="shared" si="12"/>
        <v>erwachsen</v>
      </c>
      <c r="J806" t="str">
        <f>VLOOKUP(Personen[[#This Row],[Alter]],Altergruppe!$A$1:$C$7,3,TRUE)</f>
        <v>Erwachsene/r</v>
      </c>
      <c r="K806" s="1" t="str">
        <f>LOWER(Personen[[#This Row],[email]])</f>
        <v>rori.silvan@yopmail.com</v>
      </c>
      <c r="L806" s="1" t="str">
        <f>SUBSTITUTE(Personen[[#This Row],[email klein]],"yopmail.com","am-gym.at")</f>
        <v>rori.silvan@am-gym.at</v>
      </c>
      <c r="M806" s="1" t="str">
        <f>REPLACE(Personen[[#This Row],[email klein]],LEN(K806)-11,12,"@am-gym.at")</f>
        <v>rori.silvan@am-gym.at</v>
      </c>
    </row>
    <row r="807" spans="1:13" x14ac:dyDescent="0.3">
      <c r="A807">
        <v>1805</v>
      </c>
      <c r="B807" s="1" t="s">
        <v>1853</v>
      </c>
      <c r="C807" s="1" t="s">
        <v>1854</v>
      </c>
      <c r="D807" s="1" t="s">
        <v>1855</v>
      </c>
      <c r="E807">
        <v>33</v>
      </c>
      <c r="F807" s="2">
        <v>1188.83</v>
      </c>
      <c r="G807">
        <v>1</v>
      </c>
      <c r="H807" t="str">
        <f>IF(Personen[[#This Row],[Geschlecht_orig]]=0,"nb",IF(G807=1,"m","w"))</f>
        <v>m</v>
      </c>
      <c r="I807" t="str">
        <f t="shared" si="12"/>
        <v>erwachsen</v>
      </c>
      <c r="J807" t="str">
        <f>VLOOKUP(Personen[[#This Row],[Alter]],Altergruppe!$A$1:$C$7,3,TRUE)</f>
        <v>Erwachsene/r</v>
      </c>
      <c r="K807" s="1" t="str">
        <f>LOWER(Personen[[#This Row],[email]])</f>
        <v>emylee.ursulette@yopmail.com</v>
      </c>
      <c r="L807" s="1" t="str">
        <f>SUBSTITUTE(Personen[[#This Row],[email klein]],"yopmail.com","am-gym.at")</f>
        <v>emylee.ursulette@am-gym.at</v>
      </c>
      <c r="M807" s="1" t="str">
        <f>REPLACE(Personen[[#This Row],[email klein]],LEN(K807)-11,12,"@am-gym.at")</f>
        <v>emylee.ursulette@am-gym.at</v>
      </c>
    </row>
    <row r="808" spans="1:13" x14ac:dyDescent="0.3">
      <c r="A808">
        <v>1806</v>
      </c>
      <c r="B808" s="1" t="s">
        <v>804</v>
      </c>
      <c r="C808" s="1" t="s">
        <v>1856</v>
      </c>
      <c r="D808" s="1" t="s">
        <v>1857</v>
      </c>
      <c r="E808">
        <v>85</v>
      </c>
      <c r="F808" s="2">
        <v>9009.07</v>
      </c>
      <c r="G808">
        <v>0</v>
      </c>
      <c r="H808" t="str">
        <f>IF(Personen[[#This Row],[Geschlecht_orig]]=0,"nb",IF(G808=1,"m","w"))</f>
        <v>nb</v>
      </c>
      <c r="I808" t="str">
        <f t="shared" si="12"/>
        <v>erwachsen</v>
      </c>
      <c r="J808" t="str">
        <f>VLOOKUP(Personen[[#This Row],[Alter]],Altergruppe!$A$1:$C$7,3,TRUE)</f>
        <v>Pensionist/in</v>
      </c>
      <c r="K808" s="1" t="str">
        <f>LOWER(Personen[[#This Row],[email]])</f>
        <v>roz.bakerman@yopmail.com</v>
      </c>
      <c r="L808" s="1" t="str">
        <f>SUBSTITUTE(Personen[[#This Row],[email klein]],"yopmail.com","am-gym.at")</f>
        <v>roz.bakerman@am-gym.at</v>
      </c>
      <c r="M808" s="1" t="str">
        <f>REPLACE(Personen[[#This Row],[email klein]],LEN(K808)-11,12,"@am-gym.at")</f>
        <v>roz.bakerman@am-gym.at</v>
      </c>
    </row>
    <row r="809" spans="1:13" x14ac:dyDescent="0.3">
      <c r="A809">
        <v>1807</v>
      </c>
      <c r="B809" s="1" t="s">
        <v>600</v>
      </c>
      <c r="C809" s="1" t="s">
        <v>1144</v>
      </c>
      <c r="D809" s="1" t="s">
        <v>1858</v>
      </c>
      <c r="E809">
        <v>59</v>
      </c>
      <c r="F809" s="2">
        <v>733.33</v>
      </c>
      <c r="G809">
        <v>0</v>
      </c>
      <c r="H809" t="str">
        <f>IF(Personen[[#This Row],[Geschlecht_orig]]=0,"nb",IF(G809=1,"m","w"))</f>
        <v>nb</v>
      </c>
      <c r="I809" t="str">
        <f t="shared" si="12"/>
        <v>erwachsen</v>
      </c>
      <c r="J809" t="str">
        <f>VLOOKUP(Personen[[#This Row],[Alter]],Altergruppe!$A$1:$C$7,3,TRUE)</f>
        <v>Erwachsene/r</v>
      </c>
      <c r="K809" s="1" t="str">
        <f>LOWER(Personen[[#This Row],[email]])</f>
        <v>jobi.ariella@yopmail.com</v>
      </c>
      <c r="L809" s="1" t="str">
        <f>SUBSTITUTE(Personen[[#This Row],[email klein]],"yopmail.com","am-gym.at")</f>
        <v>jobi.ariella@am-gym.at</v>
      </c>
      <c r="M809" s="1" t="str">
        <f>REPLACE(Personen[[#This Row],[email klein]],LEN(K809)-11,12,"@am-gym.at")</f>
        <v>jobi.ariella@am-gym.at</v>
      </c>
    </row>
    <row r="810" spans="1:13" x14ac:dyDescent="0.3">
      <c r="A810">
        <v>1808</v>
      </c>
      <c r="B810" s="1" t="s">
        <v>385</v>
      </c>
      <c r="C810" s="1" t="s">
        <v>279</v>
      </c>
      <c r="D810" s="1" t="s">
        <v>1859</v>
      </c>
      <c r="E810">
        <v>50</v>
      </c>
      <c r="F810" s="2">
        <v>5602.17</v>
      </c>
      <c r="G810">
        <v>2</v>
      </c>
      <c r="H810" t="str">
        <f>IF(Personen[[#This Row],[Geschlecht_orig]]=0,"nb",IF(G810=1,"m","w"))</f>
        <v>w</v>
      </c>
      <c r="I810" t="str">
        <f t="shared" si="12"/>
        <v>erwachsen</v>
      </c>
      <c r="J810" t="str">
        <f>VLOOKUP(Personen[[#This Row],[Alter]],Altergruppe!$A$1:$C$7,3,TRUE)</f>
        <v>Erwachsene/r</v>
      </c>
      <c r="K810" s="1" t="str">
        <f>LOWER(Personen[[#This Row],[email]])</f>
        <v>sherrie.lunsford@yopmail.com</v>
      </c>
      <c r="L810" s="1" t="str">
        <f>SUBSTITUTE(Personen[[#This Row],[email klein]],"yopmail.com","am-gym.at")</f>
        <v>sherrie.lunsford@am-gym.at</v>
      </c>
      <c r="M810" s="1" t="str">
        <f>REPLACE(Personen[[#This Row],[email klein]],LEN(K810)-11,12,"@am-gym.at")</f>
        <v>sherrie.lunsford@am-gym.at</v>
      </c>
    </row>
    <row r="811" spans="1:13" x14ac:dyDescent="0.3">
      <c r="A811">
        <v>1809</v>
      </c>
      <c r="B811" s="1" t="s">
        <v>476</v>
      </c>
      <c r="C811" s="1" t="s">
        <v>175</v>
      </c>
      <c r="D811" s="1" t="s">
        <v>1860</v>
      </c>
      <c r="E811">
        <v>36</v>
      </c>
      <c r="F811" s="2">
        <v>21.57</v>
      </c>
      <c r="G811">
        <v>1</v>
      </c>
      <c r="H811" t="str">
        <f>IF(Personen[[#This Row],[Geschlecht_orig]]=0,"nb",IF(G811=1,"m","w"))</f>
        <v>m</v>
      </c>
      <c r="I811" t="str">
        <f t="shared" si="12"/>
        <v>erwachsen</v>
      </c>
      <c r="J811" t="str">
        <f>VLOOKUP(Personen[[#This Row],[Alter]],Altergruppe!$A$1:$C$7,3,TRUE)</f>
        <v>Erwachsene/r</v>
      </c>
      <c r="K811" s="1" t="str">
        <f>LOWER(Personen[[#This Row],[email]])</f>
        <v>lynnea.toffic@yopmail.com</v>
      </c>
      <c r="L811" s="1" t="str">
        <f>SUBSTITUTE(Personen[[#This Row],[email klein]],"yopmail.com","am-gym.at")</f>
        <v>lynnea.toffic@am-gym.at</v>
      </c>
      <c r="M811" s="1" t="str">
        <f>REPLACE(Personen[[#This Row],[email klein]],LEN(K811)-11,12,"@am-gym.at")</f>
        <v>lynnea.toffic@am-gym.at</v>
      </c>
    </row>
    <row r="812" spans="1:13" x14ac:dyDescent="0.3">
      <c r="A812">
        <v>1810</v>
      </c>
      <c r="B812" s="1" t="s">
        <v>259</v>
      </c>
      <c r="C812" s="1" t="s">
        <v>1861</v>
      </c>
      <c r="D812" s="1" t="s">
        <v>1862</v>
      </c>
      <c r="E812">
        <v>91</v>
      </c>
      <c r="F812" s="2">
        <v>685.73</v>
      </c>
      <c r="G812">
        <v>0</v>
      </c>
      <c r="H812" t="str">
        <f>IF(Personen[[#This Row],[Geschlecht_orig]]=0,"nb",IF(G812=1,"m","w"))</f>
        <v>nb</v>
      </c>
      <c r="I812" t="str">
        <f t="shared" si="12"/>
        <v>erwachsen</v>
      </c>
      <c r="J812" t="str">
        <f>VLOOKUP(Personen[[#This Row],[Alter]],Altergruppe!$A$1:$C$7,3,TRUE)</f>
        <v>Pensionist/in</v>
      </c>
      <c r="K812" s="1" t="str">
        <f>LOWER(Personen[[#This Row],[email]])</f>
        <v>karena.ellerey@yopmail.com</v>
      </c>
      <c r="L812" s="1" t="str">
        <f>SUBSTITUTE(Personen[[#This Row],[email klein]],"yopmail.com","am-gym.at")</f>
        <v>karena.ellerey@am-gym.at</v>
      </c>
      <c r="M812" s="1" t="str">
        <f>REPLACE(Personen[[#This Row],[email klein]],LEN(K812)-11,12,"@am-gym.at")</f>
        <v>karena.ellerey@am-gym.at</v>
      </c>
    </row>
    <row r="813" spans="1:13" x14ac:dyDescent="0.3">
      <c r="A813">
        <v>1811</v>
      </c>
      <c r="B813" s="1" t="s">
        <v>1863</v>
      </c>
      <c r="C813" s="1" t="s">
        <v>1760</v>
      </c>
      <c r="D813" s="1" t="s">
        <v>1864</v>
      </c>
      <c r="E813">
        <v>91</v>
      </c>
      <c r="F813" s="2">
        <v>4393.54</v>
      </c>
      <c r="G813">
        <v>1</v>
      </c>
      <c r="H813" t="str">
        <f>IF(Personen[[#This Row],[Geschlecht_orig]]=0,"nb",IF(G813=1,"m","w"))</f>
        <v>m</v>
      </c>
      <c r="I813" t="str">
        <f t="shared" si="12"/>
        <v>erwachsen</v>
      </c>
      <c r="J813" t="str">
        <f>VLOOKUP(Personen[[#This Row],[Alter]],Altergruppe!$A$1:$C$7,3,TRUE)</f>
        <v>Pensionist/in</v>
      </c>
      <c r="K813" s="1" t="str">
        <f>LOWER(Personen[[#This Row],[email]])</f>
        <v>joleen.anis@yopmail.com</v>
      </c>
      <c r="L813" s="1" t="str">
        <f>SUBSTITUTE(Personen[[#This Row],[email klein]],"yopmail.com","am-gym.at")</f>
        <v>joleen.anis@am-gym.at</v>
      </c>
      <c r="M813" s="1" t="str">
        <f>REPLACE(Personen[[#This Row],[email klein]],LEN(K813)-11,12,"@am-gym.at")</f>
        <v>joleen.anis@am-gym.at</v>
      </c>
    </row>
    <row r="814" spans="1:13" x14ac:dyDescent="0.3">
      <c r="A814">
        <v>1812</v>
      </c>
      <c r="B814" s="1" t="s">
        <v>613</v>
      </c>
      <c r="C814" s="1" t="s">
        <v>1865</v>
      </c>
      <c r="D814" s="1" t="s">
        <v>1866</v>
      </c>
      <c r="E814">
        <v>20</v>
      </c>
      <c r="F814" s="2">
        <v>3166.06</v>
      </c>
      <c r="G814">
        <v>0</v>
      </c>
      <c r="H814" t="str">
        <f>IF(Personen[[#This Row],[Geschlecht_orig]]=0,"nb",IF(G814=1,"m","w"))</f>
        <v>nb</v>
      </c>
      <c r="I814" t="str">
        <f t="shared" si="12"/>
        <v>erwachsen</v>
      </c>
      <c r="J814" t="str">
        <f>VLOOKUP(Personen[[#This Row],[Alter]],Altergruppe!$A$1:$C$7,3,TRUE)</f>
        <v>Erwachsene/r</v>
      </c>
      <c r="K814" s="1" t="str">
        <f>LOWER(Personen[[#This Row],[email]])</f>
        <v>nariko.vanni@yopmail.com</v>
      </c>
      <c r="L814" s="1" t="str">
        <f>SUBSTITUTE(Personen[[#This Row],[email klein]],"yopmail.com","am-gym.at")</f>
        <v>nariko.vanni@am-gym.at</v>
      </c>
      <c r="M814" s="1" t="str">
        <f>REPLACE(Personen[[#This Row],[email klein]],LEN(K814)-11,12,"@am-gym.at")</f>
        <v>nariko.vanni@am-gym.at</v>
      </c>
    </row>
    <row r="815" spans="1:13" x14ac:dyDescent="0.3">
      <c r="A815">
        <v>1813</v>
      </c>
      <c r="B815" s="1" t="s">
        <v>1867</v>
      </c>
      <c r="C815" s="1" t="s">
        <v>1868</v>
      </c>
      <c r="D815" s="1" t="s">
        <v>1869</v>
      </c>
      <c r="E815">
        <v>81</v>
      </c>
      <c r="F815" s="2">
        <v>4667.76</v>
      </c>
      <c r="G815">
        <v>0</v>
      </c>
      <c r="H815" t="str">
        <f>IF(Personen[[#This Row],[Geschlecht_orig]]=0,"nb",IF(G815=1,"m","w"))</f>
        <v>nb</v>
      </c>
      <c r="I815" t="str">
        <f t="shared" si="12"/>
        <v>erwachsen</v>
      </c>
      <c r="J815" t="str">
        <f>VLOOKUP(Personen[[#This Row],[Alter]],Altergruppe!$A$1:$C$7,3,TRUE)</f>
        <v>Pensionist/in</v>
      </c>
      <c r="K815" s="1" t="str">
        <f>LOWER(Personen[[#This Row],[email]])</f>
        <v>elie.rhu@yopmail.com</v>
      </c>
      <c r="L815" s="1" t="str">
        <f>SUBSTITUTE(Personen[[#This Row],[email klein]],"yopmail.com","am-gym.at")</f>
        <v>elie.rhu@am-gym.at</v>
      </c>
      <c r="M815" s="1" t="str">
        <f>REPLACE(Personen[[#This Row],[email klein]],LEN(K815)-11,12,"@am-gym.at")</f>
        <v>elie.rhu@am-gym.at</v>
      </c>
    </row>
    <row r="816" spans="1:13" x14ac:dyDescent="0.3">
      <c r="A816">
        <v>1814</v>
      </c>
      <c r="B816" s="1" t="s">
        <v>1421</v>
      </c>
      <c r="C816" s="1" t="s">
        <v>1804</v>
      </c>
      <c r="D816" s="1" t="s">
        <v>1870</v>
      </c>
      <c r="E816">
        <v>89</v>
      </c>
      <c r="F816" s="2">
        <v>9159.2800000000007</v>
      </c>
      <c r="G816">
        <v>0</v>
      </c>
      <c r="H816" t="str">
        <f>IF(Personen[[#This Row],[Geschlecht_orig]]=0,"nb",IF(G816=1,"m","w"))</f>
        <v>nb</v>
      </c>
      <c r="I816" t="str">
        <f t="shared" si="12"/>
        <v>erwachsen</v>
      </c>
      <c r="J816" t="str">
        <f>VLOOKUP(Personen[[#This Row],[Alter]],Altergruppe!$A$1:$C$7,3,TRUE)</f>
        <v>Pensionist/in</v>
      </c>
      <c r="K816" s="1" t="str">
        <f>LOWER(Personen[[#This Row],[email]])</f>
        <v>amalie.delacourt@yopmail.com</v>
      </c>
      <c r="L816" s="1" t="str">
        <f>SUBSTITUTE(Personen[[#This Row],[email klein]],"yopmail.com","am-gym.at")</f>
        <v>amalie.delacourt@am-gym.at</v>
      </c>
      <c r="M816" s="1" t="str">
        <f>REPLACE(Personen[[#This Row],[email klein]],LEN(K816)-11,12,"@am-gym.at")</f>
        <v>amalie.delacourt@am-gym.at</v>
      </c>
    </row>
    <row r="817" spans="1:13" x14ac:dyDescent="0.3">
      <c r="A817">
        <v>1815</v>
      </c>
      <c r="B817" s="1" t="s">
        <v>1871</v>
      </c>
      <c r="C817" s="1" t="s">
        <v>970</v>
      </c>
      <c r="D817" s="1" t="s">
        <v>1872</v>
      </c>
      <c r="E817">
        <v>31</v>
      </c>
      <c r="F817" s="2">
        <v>9927.09</v>
      </c>
      <c r="G817">
        <v>0</v>
      </c>
      <c r="H817" t="str">
        <f>IF(Personen[[#This Row],[Geschlecht_orig]]=0,"nb",IF(G817=1,"m","w"))</f>
        <v>nb</v>
      </c>
      <c r="I817" t="str">
        <f t="shared" si="12"/>
        <v>erwachsen</v>
      </c>
      <c r="J817" t="str">
        <f>VLOOKUP(Personen[[#This Row],[Alter]],Altergruppe!$A$1:$C$7,3,TRUE)</f>
        <v>Erwachsene/r</v>
      </c>
      <c r="K817" s="1" t="str">
        <f>LOWER(Personen[[#This Row],[email]])</f>
        <v>dede.noelyn@yopmail.com</v>
      </c>
      <c r="L817" s="1" t="str">
        <f>SUBSTITUTE(Personen[[#This Row],[email klein]],"yopmail.com","am-gym.at")</f>
        <v>dede.noelyn@am-gym.at</v>
      </c>
      <c r="M817" s="1" t="str">
        <f>REPLACE(Personen[[#This Row],[email klein]],LEN(K817)-11,12,"@am-gym.at")</f>
        <v>dede.noelyn@am-gym.at</v>
      </c>
    </row>
    <row r="818" spans="1:13" x14ac:dyDescent="0.3">
      <c r="A818">
        <v>1816</v>
      </c>
      <c r="B818" s="1" t="s">
        <v>955</v>
      </c>
      <c r="C818" s="1" t="s">
        <v>490</v>
      </c>
      <c r="D818" s="1" t="s">
        <v>1873</v>
      </c>
      <c r="E818">
        <v>33</v>
      </c>
      <c r="F818" s="2">
        <v>3056.97</v>
      </c>
      <c r="G818">
        <v>0</v>
      </c>
      <c r="H818" t="str">
        <f>IF(Personen[[#This Row],[Geschlecht_orig]]=0,"nb",IF(G818=1,"m","w"))</f>
        <v>nb</v>
      </c>
      <c r="I818" t="str">
        <f t="shared" si="12"/>
        <v>erwachsen</v>
      </c>
      <c r="J818" t="str">
        <f>VLOOKUP(Personen[[#This Row],[Alter]],Altergruppe!$A$1:$C$7,3,TRUE)</f>
        <v>Erwachsene/r</v>
      </c>
      <c r="K818" s="1" t="str">
        <f>LOWER(Personen[[#This Row],[email]])</f>
        <v>paola.joni@yopmail.com</v>
      </c>
      <c r="L818" s="1" t="str">
        <f>SUBSTITUTE(Personen[[#This Row],[email klein]],"yopmail.com","am-gym.at")</f>
        <v>paola.joni@am-gym.at</v>
      </c>
      <c r="M818" s="1" t="str">
        <f>REPLACE(Personen[[#This Row],[email klein]],LEN(K818)-11,12,"@am-gym.at")</f>
        <v>paola.joni@am-gym.at</v>
      </c>
    </row>
    <row r="819" spans="1:13" x14ac:dyDescent="0.3">
      <c r="A819">
        <v>1817</v>
      </c>
      <c r="B819" s="1" t="s">
        <v>486</v>
      </c>
      <c r="C819" s="1" t="s">
        <v>579</v>
      </c>
      <c r="D819" s="1" t="s">
        <v>1874</v>
      </c>
      <c r="E819">
        <v>73</v>
      </c>
      <c r="F819" s="2">
        <v>5525.04</v>
      </c>
      <c r="G819">
        <v>1</v>
      </c>
      <c r="H819" t="str">
        <f>IF(Personen[[#This Row],[Geschlecht_orig]]=0,"nb",IF(G819=1,"m","w"))</f>
        <v>m</v>
      </c>
      <c r="I819" t="str">
        <f t="shared" si="12"/>
        <v>erwachsen</v>
      </c>
      <c r="J819" t="str">
        <f>VLOOKUP(Personen[[#This Row],[Alter]],Altergruppe!$A$1:$C$7,3,TRUE)</f>
        <v>Pensionist/in</v>
      </c>
      <c r="K819" s="1" t="str">
        <f>LOWER(Personen[[#This Row],[email]])</f>
        <v>christy.aprile@yopmail.com</v>
      </c>
      <c r="L819" s="1" t="str">
        <f>SUBSTITUTE(Personen[[#This Row],[email klein]],"yopmail.com","am-gym.at")</f>
        <v>christy.aprile@am-gym.at</v>
      </c>
      <c r="M819" s="1" t="str">
        <f>REPLACE(Personen[[#This Row],[email klein]],LEN(K819)-11,12,"@am-gym.at")</f>
        <v>christy.aprile@am-gym.at</v>
      </c>
    </row>
    <row r="820" spans="1:13" x14ac:dyDescent="0.3">
      <c r="A820">
        <v>1818</v>
      </c>
      <c r="B820" s="1" t="s">
        <v>1875</v>
      </c>
      <c r="C820" s="1" t="s">
        <v>1876</v>
      </c>
      <c r="D820" s="1" t="s">
        <v>1877</v>
      </c>
      <c r="E820">
        <v>56</v>
      </c>
      <c r="F820" s="2">
        <v>2076.54</v>
      </c>
      <c r="G820">
        <v>1</v>
      </c>
      <c r="H820" t="str">
        <f>IF(Personen[[#This Row],[Geschlecht_orig]]=0,"nb",IF(G820=1,"m","w"))</f>
        <v>m</v>
      </c>
      <c r="I820" t="str">
        <f t="shared" si="12"/>
        <v>erwachsen</v>
      </c>
      <c r="J820" t="str">
        <f>VLOOKUP(Personen[[#This Row],[Alter]],Altergruppe!$A$1:$C$7,3,TRUE)</f>
        <v>Erwachsene/r</v>
      </c>
      <c r="K820" s="1" t="str">
        <f>LOWER(Personen[[#This Row],[email]])</f>
        <v>amii.jenness@yopmail.com</v>
      </c>
      <c r="L820" s="1" t="str">
        <f>SUBSTITUTE(Personen[[#This Row],[email klein]],"yopmail.com","am-gym.at")</f>
        <v>amii.jenness@am-gym.at</v>
      </c>
      <c r="M820" s="1" t="str">
        <f>REPLACE(Personen[[#This Row],[email klein]],LEN(K820)-11,12,"@am-gym.at")</f>
        <v>amii.jenness@am-gym.at</v>
      </c>
    </row>
    <row r="821" spans="1:13" x14ac:dyDescent="0.3">
      <c r="A821">
        <v>1819</v>
      </c>
      <c r="B821" s="1" t="s">
        <v>1171</v>
      </c>
      <c r="C821" s="1" t="s">
        <v>1878</v>
      </c>
      <c r="D821" s="1" t="s">
        <v>1879</v>
      </c>
      <c r="E821">
        <v>45</v>
      </c>
      <c r="F821" s="2">
        <v>2888.69</v>
      </c>
      <c r="G821">
        <v>0</v>
      </c>
      <c r="H821" t="str">
        <f>IF(Personen[[#This Row],[Geschlecht_orig]]=0,"nb",IF(G821=1,"m","w"))</f>
        <v>nb</v>
      </c>
      <c r="I821" t="str">
        <f t="shared" si="12"/>
        <v>erwachsen</v>
      </c>
      <c r="J821" t="str">
        <f>VLOOKUP(Personen[[#This Row],[Alter]],Altergruppe!$A$1:$C$7,3,TRUE)</f>
        <v>Erwachsene/r</v>
      </c>
      <c r="K821" s="1" t="str">
        <f>LOWER(Personen[[#This Row],[email]])</f>
        <v>ardys.kellby@yopmail.com</v>
      </c>
      <c r="L821" s="1" t="str">
        <f>SUBSTITUTE(Personen[[#This Row],[email klein]],"yopmail.com","am-gym.at")</f>
        <v>ardys.kellby@am-gym.at</v>
      </c>
      <c r="M821" s="1" t="str">
        <f>REPLACE(Personen[[#This Row],[email klein]],LEN(K821)-11,12,"@am-gym.at")</f>
        <v>ardys.kellby@am-gym.at</v>
      </c>
    </row>
    <row r="822" spans="1:13" x14ac:dyDescent="0.3">
      <c r="A822">
        <v>1820</v>
      </c>
      <c r="B822" s="1" t="s">
        <v>1050</v>
      </c>
      <c r="C822" s="1" t="s">
        <v>1880</v>
      </c>
      <c r="D822" s="1" t="s">
        <v>1881</v>
      </c>
      <c r="E822">
        <v>78</v>
      </c>
      <c r="F822" s="2">
        <v>9658.2800000000007</v>
      </c>
      <c r="G822">
        <v>1</v>
      </c>
      <c r="H822" t="str">
        <f>IF(Personen[[#This Row],[Geschlecht_orig]]=0,"nb",IF(G822=1,"m","w"))</f>
        <v>m</v>
      </c>
      <c r="I822" t="str">
        <f t="shared" si="12"/>
        <v>erwachsen</v>
      </c>
      <c r="J822" t="str">
        <f>VLOOKUP(Personen[[#This Row],[Alter]],Altergruppe!$A$1:$C$7,3,TRUE)</f>
        <v>Pensionist/in</v>
      </c>
      <c r="K822" s="1" t="str">
        <f>LOWER(Personen[[#This Row],[email]])</f>
        <v>heddie.fredi@yopmail.com</v>
      </c>
      <c r="L822" s="1" t="str">
        <f>SUBSTITUTE(Personen[[#This Row],[email klein]],"yopmail.com","am-gym.at")</f>
        <v>heddie.fredi@am-gym.at</v>
      </c>
      <c r="M822" s="1" t="str">
        <f>REPLACE(Personen[[#This Row],[email klein]],LEN(K822)-11,12,"@am-gym.at")</f>
        <v>heddie.fredi@am-gym.at</v>
      </c>
    </row>
    <row r="823" spans="1:13" x14ac:dyDescent="0.3">
      <c r="A823">
        <v>1821</v>
      </c>
      <c r="B823" s="1" t="s">
        <v>1394</v>
      </c>
      <c r="C823" s="1" t="s">
        <v>1882</v>
      </c>
      <c r="D823" s="1" t="s">
        <v>1883</v>
      </c>
      <c r="E823">
        <v>9</v>
      </c>
      <c r="F823" s="2">
        <v>0</v>
      </c>
      <c r="G823">
        <v>1</v>
      </c>
      <c r="H823" t="str">
        <f>IF(Personen[[#This Row],[Geschlecht_orig]]=0,"nb",IF(G823=1,"m","w"))</f>
        <v>m</v>
      </c>
      <c r="I823" t="str">
        <f t="shared" si="12"/>
        <v>unmündig</v>
      </c>
      <c r="J823" t="str">
        <f>VLOOKUP(Personen[[#This Row],[Alter]],Altergruppe!$A$1:$C$7,3,TRUE)</f>
        <v>Kind</v>
      </c>
      <c r="K823" s="1" t="str">
        <f>LOWER(Personen[[#This Row],[email]])</f>
        <v>wynne.durante@yopmail.com</v>
      </c>
      <c r="L823" s="1" t="str">
        <f>SUBSTITUTE(Personen[[#This Row],[email klein]],"yopmail.com","am-gym.at")</f>
        <v>wynne.durante@am-gym.at</v>
      </c>
      <c r="M823" s="1" t="str">
        <f>REPLACE(Personen[[#This Row],[email klein]],LEN(K823)-11,12,"@am-gym.at")</f>
        <v>wynne.durante@am-gym.at</v>
      </c>
    </row>
    <row r="824" spans="1:13" x14ac:dyDescent="0.3">
      <c r="A824">
        <v>1822</v>
      </c>
      <c r="B824" s="1" t="s">
        <v>247</v>
      </c>
      <c r="C824" s="1" t="s">
        <v>114</v>
      </c>
      <c r="D824" s="1" t="s">
        <v>1884</v>
      </c>
      <c r="E824">
        <v>85</v>
      </c>
      <c r="F824" s="2">
        <v>1384.51</v>
      </c>
      <c r="G824">
        <v>1</v>
      </c>
      <c r="H824" t="str">
        <f>IF(Personen[[#This Row],[Geschlecht_orig]]=0,"nb",IF(G824=1,"m","w"))</f>
        <v>m</v>
      </c>
      <c r="I824" t="str">
        <f t="shared" si="12"/>
        <v>erwachsen</v>
      </c>
      <c r="J824" t="str">
        <f>VLOOKUP(Personen[[#This Row],[Alter]],Altergruppe!$A$1:$C$7,3,TRUE)</f>
        <v>Pensionist/in</v>
      </c>
      <c r="K824" s="1" t="str">
        <f>LOWER(Personen[[#This Row],[email]])</f>
        <v>rosabelle.ajay@yopmail.com</v>
      </c>
      <c r="L824" s="1" t="str">
        <f>SUBSTITUTE(Personen[[#This Row],[email klein]],"yopmail.com","am-gym.at")</f>
        <v>rosabelle.ajay@am-gym.at</v>
      </c>
      <c r="M824" s="1" t="str">
        <f>REPLACE(Personen[[#This Row],[email klein]],LEN(K824)-11,12,"@am-gym.at")</f>
        <v>rosabelle.ajay@am-gym.at</v>
      </c>
    </row>
    <row r="825" spans="1:13" x14ac:dyDescent="0.3">
      <c r="A825">
        <v>1823</v>
      </c>
      <c r="B825" s="1" t="s">
        <v>1275</v>
      </c>
      <c r="C825" s="1" t="s">
        <v>1885</v>
      </c>
      <c r="D825" s="1" t="s">
        <v>1886</v>
      </c>
      <c r="E825">
        <v>76</v>
      </c>
      <c r="F825" s="2">
        <v>6373.88</v>
      </c>
      <c r="G825">
        <v>1</v>
      </c>
      <c r="H825" t="str">
        <f>IF(Personen[[#This Row],[Geschlecht_orig]]=0,"nb",IF(G825=1,"m","w"))</f>
        <v>m</v>
      </c>
      <c r="I825" t="str">
        <f t="shared" si="12"/>
        <v>erwachsen</v>
      </c>
      <c r="J825" t="str">
        <f>VLOOKUP(Personen[[#This Row],[Alter]],Altergruppe!$A$1:$C$7,3,TRUE)</f>
        <v>Pensionist/in</v>
      </c>
      <c r="K825" s="1" t="str">
        <f>LOWER(Personen[[#This Row],[email]])</f>
        <v>mellicent.gahl@yopmail.com</v>
      </c>
      <c r="L825" s="1" t="str">
        <f>SUBSTITUTE(Personen[[#This Row],[email klein]],"yopmail.com","am-gym.at")</f>
        <v>mellicent.gahl@am-gym.at</v>
      </c>
      <c r="M825" s="1" t="str">
        <f>REPLACE(Personen[[#This Row],[email klein]],LEN(K825)-11,12,"@am-gym.at")</f>
        <v>mellicent.gahl@am-gym.at</v>
      </c>
    </row>
    <row r="826" spans="1:13" x14ac:dyDescent="0.3">
      <c r="A826">
        <v>1824</v>
      </c>
      <c r="B826" s="1" t="s">
        <v>1071</v>
      </c>
      <c r="C826" s="1" t="s">
        <v>1726</v>
      </c>
      <c r="D826" s="1" t="s">
        <v>1887</v>
      </c>
      <c r="E826">
        <v>61</v>
      </c>
      <c r="F826" s="2">
        <v>2138.9699999999998</v>
      </c>
      <c r="G826">
        <v>2</v>
      </c>
      <c r="H826" t="str">
        <f>IF(Personen[[#This Row],[Geschlecht_orig]]=0,"nb",IF(G826=1,"m","w"))</f>
        <v>w</v>
      </c>
      <c r="I826" t="str">
        <f t="shared" si="12"/>
        <v>erwachsen</v>
      </c>
      <c r="J826" t="str">
        <f>VLOOKUP(Personen[[#This Row],[Alter]],Altergruppe!$A$1:$C$7,3,TRUE)</f>
        <v>Erwachsene/r</v>
      </c>
      <c r="K826" s="1" t="str">
        <f>LOWER(Personen[[#This Row],[email]])</f>
        <v>aurore.sperling@yopmail.com</v>
      </c>
      <c r="L826" s="1" t="str">
        <f>SUBSTITUTE(Personen[[#This Row],[email klein]],"yopmail.com","am-gym.at")</f>
        <v>aurore.sperling@am-gym.at</v>
      </c>
      <c r="M826" s="1" t="str">
        <f>REPLACE(Personen[[#This Row],[email klein]],LEN(K826)-11,12,"@am-gym.at")</f>
        <v>aurore.sperling@am-gym.at</v>
      </c>
    </row>
    <row r="827" spans="1:13" x14ac:dyDescent="0.3">
      <c r="A827">
        <v>1825</v>
      </c>
      <c r="B827" s="1" t="s">
        <v>67</v>
      </c>
      <c r="C827" s="1" t="s">
        <v>1888</v>
      </c>
      <c r="D827" s="1" t="s">
        <v>1889</v>
      </c>
      <c r="E827">
        <v>96</v>
      </c>
      <c r="F827" s="2">
        <v>1774.04</v>
      </c>
      <c r="G827">
        <v>0</v>
      </c>
      <c r="H827" t="str">
        <f>IF(Personen[[#This Row],[Geschlecht_orig]]=0,"nb",IF(G827=1,"m","w"))</f>
        <v>nb</v>
      </c>
      <c r="I827" t="str">
        <f t="shared" si="12"/>
        <v>erwachsen</v>
      </c>
      <c r="J827" t="str">
        <f>VLOOKUP(Personen[[#This Row],[Alter]],Altergruppe!$A$1:$C$7,3,TRUE)</f>
        <v>Pensionist/in</v>
      </c>
      <c r="K827" s="1" t="str">
        <f>LOWER(Personen[[#This Row],[email]])</f>
        <v>louella.ranjiv@yopmail.com</v>
      </c>
      <c r="L827" s="1" t="str">
        <f>SUBSTITUTE(Personen[[#This Row],[email klein]],"yopmail.com","am-gym.at")</f>
        <v>louella.ranjiv@am-gym.at</v>
      </c>
      <c r="M827" s="1" t="str">
        <f>REPLACE(Personen[[#This Row],[email klein]],LEN(K827)-11,12,"@am-gym.at")</f>
        <v>louella.ranjiv@am-gym.at</v>
      </c>
    </row>
    <row r="828" spans="1:13" x14ac:dyDescent="0.3">
      <c r="A828">
        <v>1826</v>
      </c>
      <c r="B828" s="1" t="s">
        <v>222</v>
      </c>
      <c r="C828" s="1" t="s">
        <v>585</v>
      </c>
      <c r="D828" s="1" t="s">
        <v>1890</v>
      </c>
      <c r="E828">
        <v>56</v>
      </c>
      <c r="F828" s="2">
        <v>1842.84</v>
      </c>
      <c r="G828">
        <v>1</v>
      </c>
      <c r="H828" t="str">
        <f>IF(Personen[[#This Row],[Geschlecht_orig]]=0,"nb",IF(G828=1,"m","w"))</f>
        <v>m</v>
      </c>
      <c r="I828" t="str">
        <f t="shared" si="12"/>
        <v>erwachsen</v>
      </c>
      <c r="J828" t="str">
        <f>VLOOKUP(Personen[[#This Row],[Alter]],Altergruppe!$A$1:$C$7,3,TRUE)</f>
        <v>Erwachsene/r</v>
      </c>
      <c r="K828" s="1" t="str">
        <f>LOWER(Personen[[#This Row],[email]])</f>
        <v>babita.malanie@yopmail.com</v>
      </c>
      <c r="L828" s="1" t="str">
        <f>SUBSTITUTE(Personen[[#This Row],[email klein]],"yopmail.com","am-gym.at")</f>
        <v>babita.malanie@am-gym.at</v>
      </c>
      <c r="M828" s="1" t="str">
        <f>REPLACE(Personen[[#This Row],[email klein]],LEN(K828)-11,12,"@am-gym.at")</f>
        <v>babita.malanie@am-gym.at</v>
      </c>
    </row>
    <row r="829" spans="1:13" x14ac:dyDescent="0.3">
      <c r="A829">
        <v>1827</v>
      </c>
      <c r="B829" s="1" t="s">
        <v>278</v>
      </c>
      <c r="C829" s="1" t="s">
        <v>220</v>
      </c>
      <c r="D829" s="1" t="s">
        <v>1891</v>
      </c>
      <c r="E829">
        <v>52</v>
      </c>
      <c r="F829" s="2">
        <v>9719.69</v>
      </c>
      <c r="G829">
        <v>1</v>
      </c>
      <c r="H829" t="str">
        <f>IF(Personen[[#This Row],[Geschlecht_orig]]=0,"nb",IF(G829=1,"m","w"))</f>
        <v>m</v>
      </c>
      <c r="I829" t="str">
        <f t="shared" si="12"/>
        <v>erwachsen</v>
      </c>
      <c r="J829" t="str">
        <f>VLOOKUP(Personen[[#This Row],[Alter]],Altergruppe!$A$1:$C$7,3,TRUE)</f>
        <v>Erwachsene/r</v>
      </c>
      <c r="K829" s="1" t="str">
        <f>LOWER(Personen[[#This Row],[email]])</f>
        <v>jaclyn.kenwood@yopmail.com</v>
      </c>
      <c r="L829" s="1" t="str">
        <f>SUBSTITUTE(Personen[[#This Row],[email klein]],"yopmail.com","am-gym.at")</f>
        <v>jaclyn.kenwood@am-gym.at</v>
      </c>
      <c r="M829" s="1" t="str">
        <f>REPLACE(Personen[[#This Row],[email klein]],LEN(K829)-11,12,"@am-gym.at")</f>
        <v>jaclyn.kenwood@am-gym.at</v>
      </c>
    </row>
    <row r="830" spans="1:13" x14ac:dyDescent="0.3">
      <c r="A830">
        <v>1828</v>
      </c>
      <c r="B830" s="1" t="s">
        <v>1825</v>
      </c>
      <c r="C830" s="1" t="s">
        <v>23</v>
      </c>
      <c r="D830" s="1" t="s">
        <v>1892</v>
      </c>
      <c r="E830">
        <v>74</v>
      </c>
      <c r="F830" s="2">
        <v>4529.54</v>
      </c>
      <c r="G830">
        <v>1</v>
      </c>
      <c r="H830" t="str">
        <f>IF(Personen[[#This Row],[Geschlecht_orig]]=0,"nb",IF(G830=1,"m","w"))</f>
        <v>m</v>
      </c>
      <c r="I830" t="str">
        <f t="shared" si="12"/>
        <v>erwachsen</v>
      </c>
      <c r="J830" t="str">
        <f>VLOOKUP(Personen[[#This Row],[Alter]],Altergruppe!$A$1:$C$7,3,TRUE)</f>
        <v>Pensionist/in</v>
      </c>
      <c r="K830" s="1" t="str">
        <f>LOWER(Personen[[#This Row],[email]])</f>
        <v>pearline.dahlia@yopmail.com</v>
      </c>
      <c r="L830" s="1" t="str">
        <f>SUBSTITUTE(Personen[[#This Row],[email klein]],"yopmail.com","am-gym.at")</f>
        <v>pearline.dahlia@am-gym.at</v>
      </c>
      <c r="M830" s="1" t="str">
        <f>REPLACE(Personen[[#This Row],[email klein]],LEN(K830)-11,12,"@am-gym.at")</f>
        <v>pearline.dahlia@am-gym.at</v>
      </c>
    </row>
    <row r="831" spans="1:13" x14ac:dyDescent="0.3">
      <c r="A831">
        <v>1829</v>
      </c>
      <c r="B831" s="1" t="s">
        <v>200</v>
      </c>
      <c r="C831" s="1" t="s">
        <v>611</v>
      </c>
      <c r="D831" s="1" t="s">
        <v>1893</v>
      </c>
      <c r="E831">
        <v>42</v>
      </c>
      <c r="F831" s="2">
        <v>7996.12</v>
      </c>
      <c r="G831">
        <v>0</v>
      </c>
      <c r="H831" t="str">
        <f>IF(Personen[[#This Row],[Geschlecht_orig]]=0,"nb",IF(G831=1,"m","w"))</f>
        <v>nb</v>
      </c>
      <c r="I831" t="str">
        <f t="shared" si="12"/>
        <v>erwachsen</v>
      </c>
      <c r="J831" t="str">
        <f>VLOOKUP(Personen[[#This Row],[Alter]],Altergruppe!$A$1:$C$7,3,TRUE)</f>
        <v>Erwachsene/r</v>
      </c>
      <c r="K831" s="1" t="str">
        <f>LOWER(Personen[[#This Row],[email]])</f>
        <v>hayley.grayce@yopmail.com</v>
      </c>
      <c r="L831" s="1" t="str">
        <f>SUBSTITUTE(Personen[[#This Row],[email klein]],"yopmail.com","am-gym.at")</f>
        <v>hayley.grayce@am-gym.at</v>
      </c>
      <c r="M831" s="1" t="str">
        <f>REPLACE(Personen[[#This Row],[email klein]],LEN(K831)-11,12,"@am-gym.at")</f>
        <v>hayley.grayce@am-gym.at</v>
      </c>
    </row>
    <row r="832" spans="1:13" x14ac:dyDescent="0.3">
      <c r="A832">
        <v>1830</v>
      </c>
      <c r="B832" s="1" t="s">
        <v>752</v>
      </c>
      <c r="C832" s="1" t="s">
        <v>1894</v>
      </c>
      <c r="D832" s="1" t="s">
        <v>1895</v>
      </c>
      <c r="E832">
        <v>69</v>
      </c>
      <c r="F832" s="2">
        <v>151.53</v>
      </c>
      <c r="G832">
        <v>0</v>
      </c>
      <c r="H832" t="str">
        <f>IF(Personen[[#This Row],[Geschlecht_orig]]=0,"nb",IF(G832=1,"m","w"))</f>
        <v>nb</v>
      </c>
      <c r="I832" t="str">
        <f t="shared" si="12"/>
        <v>erwachsen</v>
      </c>
      <c r="J832" t="str">
        <f>VLOOKUP(Personen[[#This Row],[Alter]],Altergruppe!$A$1:$C$7,3,TRUE)</f>
        <v>Pensionist/in</v>
      </c>
      <c r="K832" s="1" t="str">
        <f>LOWER(Personen[[#This Row],[email]])</f>
        <v>caressa.yate@yopmail.com</v>
      </c>
      <c r="L832" s="1" t="str">
        <f>SUBSTITUTE(Personen[[#This Row],[email klein]],"yopmail.com","am-gym.at")</f>
        <v>caressa.yate@am-gym.at</v>
      </c>
      <c r="M832" s="1" t="str">
        <f>REPLACE(Personen[[#This Row],[email klein]],LEN(K832)-11,12,"@am-gym.at")</f>
        <v>caressa.yate@am-gym.at</v>
      </c>
    </row>
    <row r="833" spans="1:13" x14ac:dyDescent="0.3">
      <c r="A833">
        <v>1831</v>
      </c>
      <c r="B833" s="1" t="s">
        <v>1896</v>
      </c>
      <c r="C833" s="1" t="s">
        <v>605</v>
      </c>
      <c r="D833" s="1" t="s">
        <v>1897</v>
      </c>
      <c r="E833">
        <v>15</v>
      </c>
      <c r="F833" s="2">
        <v>0</v>
      </c>
      <c r="G833">
        <v>2</v>
      </c>
      <c r="H833" t="str">
        <f>IF(Personen[[#This Row],[Geschlecht_orig]]=0,"nb",IF(G833=1,"m","w"))</f>
        <v>w</v>
      </c>
      <c r="I833" t="str">
        <f t="shared" si="12"/>
        <v>minderjährig</v>
      </c>
      <c r="J833" t="str">
        <f>VLOOKUP(Personen[[#This Row],[Alter]],Altergruppe!$A$1:$C$7,3,TRUE)</f>
        <v>Jugendliche/r</v>
      </c>
      <c r="K833" s="1" t="str">
        <f>LOWER(Personen[[#This Row],[email]])</f>
        <v>catrina.marisa@yopmail.com</v>
      </c>
      <c r="L833" s="1" t="str">
        <f>SUBSTITUTE(Personen[[#This Row],[email klein]],"yopmail.com","am-gym.at")</f>
        <v>catrina.marisa@am-gym.at</v>
      </c>
      <c r="M833" s="1" t="str">
        <f>REPLACE(Personen[[#This Row],[email klein]],LEN(K833)-11,12,"@am-gym.at")</f>
        <v>catrina.marisa@am-gym.at</v>
      </c>
    </row>
    <row r="834" spans="1:13" x14ac:dyDescent="0.3">
      <c r="A834">
        <v>1832</v>
      </c>
      <c r="B834" s="1" t="s">
        <v>308</v>
      </c>
      <c r="C834" s="1" t="s">
        <v>1898</v>
      </c>
      <c r="D834" s="1" t="s">
        <v>1899</v>
      </c>
      <c r="E834">
        <v>15</v>
      </c>
      <c r="F834" s="2">
        <v>0</v>
      </c>
      <c r="G834">
        <v>2</v>
      </c>
      <c r="H834" t="str">
        <f>IF(Personen[[#This Row],[Geschlecht_orig]]=0,"nb",IF(G834=1,"m","w"))</f>
        <v>w</v>
      </c>
      <c r="I834" t="str">
        <f t="shared" ref="I834:I897" si="13">IF(E834&lt;14,"unmündig",IF(E834&lt;18,"minderjährig","erwachsen"))</f>
        <v>minderjährig</v>
      </c>
      <c r="J834" t="str">
        <f>VLOOKUP(Personen[[#This Row],[Alter]],Altergruppe!$A$1:$C$7,3,TRUE)</f>
        <v>Jugendliche/r</v>
      </c>
      <c r="K834" s="1" t="str">
        <f>LOWER(Personen[[#This Row],[email]])</f>
        <v>hannis.stefa@yopmail.com</v>
      </c>
      <c r="L834" s="1" t="str">
        <f>SUBSTITUTE(Personen[[#This Row],[email klein]],"yopmail.com","am-gym.at")</f>
        <v>hannis.stefa@am-gym.at</v>
      </c>
      <c r="M834" s="1" t="str">
        <f>REPLACE(Personen[[#This Row],[email klein]],LEN(K834)-11,12,"@am-gym.at")</f>
        <v>hannis.stefa@am-gym.at</v>
      </c>
    </row>
    <row r="835" spans="1:13" x14ac:dyDescent="0.3">
      <c r="A835">
        <v>1833</v>
      </c>
      <c r="B835" s="1" t="s">
        <v>1900</v>
      </c>
      <c r="C835" s="1" t="s">
        <v>1901</v>
      </c>
      <c r="D835" s="1" t="s">
        <v>1902</v>
      </c>
      <c r="E835">
        <v>40</v>
      </c>
      <c r="F835" s="2">
        <v>865.31</v>
      </c>
      <c r="G835">
        <v>0</v>
      </c>
      <c r="H835" t="str">
        <f>IF(Personen[[#This Row],[Geschlecht_orig]]=0,"nb",IF(G835=1,"m","w"))</f>
        <v>nb</v>
      </c>
      <c r="I835" t="str">
        <f t="shared" si="13"/>
        <v>erwachsen</v>
      </c>
      <c r="J835" t="str">
        <f>VLOOKUP(Personen[[#This Row],[Alter]],Altergruppe!$A$1:$C$7,3,TRUE)</f>
        <v>Erwachsene/r</v>
      </c>
      <c r="K835" s="1" t="str">
        <f>LOWER(Personen[[#This Row],[email]])</f>
        <v>dorice.eliathas@yopmail.com</v>
      </c>
      <c r="L835" s="1" t="str">
        <f>SUBSTITUTE(Personen[[#This Row],[email klein]],"yopmail.com","am-gym.at")</f>
        <v>dorice.eliathas@am-gym.at</v>
      </c>
      <c r="M835" s="1" t="str">
        <f>REPLACE(Personen[[#This Row],[email klein]],LEN(K835)-11,12,"@am-gym.at")</f>
        <v>dorice.eliathas@am-gym.at</v>
      </c>
    </row>
    <row r="836" spans="1:13" x14ac:dyDescent="0.3">
      <c r="A836">
        <v>1834</v>
      </c>
      <c r="B836" s="1" t="s">
        <v>904</v>
      </c>
      <c r="C836" s="1" t="s">
        <v>1903</v>
      </c>
      <c r="D836" s="1" t="s">
        <v>1904</v>
      </c>
      <c r="E836">
        <v>8</v>
      </c>
      <c r="F836" s="2">
        <v>0</v>
      </c>
      <c r="G836">
        <v>1</v>
      </c>
      <c r="H836" t="str">
        <f>IF(Personen[[#This Row],[Geschlecht_orig]]=0,"nb",IF(G836=1,"m","w"))</f>
        <v>m</v>
      </c>
      <c r="I836" t="str">
        <f t="shared" si="13"/>
        <v>unmündig</v>
      </c>
      <c r="J836" t="str">
        <f>VLOOKUP(Personen[[#This Row],[Alter]],Altergruppe!$A$1:$C$7,3,TRUE)</f>
        <v>Kind</v>
      </c>
      <c r="K836" s="1" t="str">
        <f>LOWER(Personen[[#This Row],[email]])</f>
        <v>lynde.firmin@yopmail.com</v>
      </c>
      <c r="L836" s="1" t="str">
        <f>SUBSTITUTE(Personen[[#This Row],[email klein]],"yopmail.com","am-gym.at")</f>
        <v>lynde.firmin@am-gym.at</v>
      </c>
      <c r="M836" s="1" t="str">
        <f>REPLACE(Personen[[#This Row],[email klein]],LEN(K836)-11,12,"@am-gym.at")</f>
        <v>lynde.firmin@am-gym.at</v>
      </c>
    </row>
    <row r="837" spans="1:13" x14ac:dyDescent="0.3">
      <c r="A837">
        <v>1835</v>
      </c>
      <c r="B837" s="1" t="s">
        <v>302</v>
      </c>
      <c r="C837" s="1" t="s">
        <v>1905</v>
      </c>
      <c r="D837" s="1" t="s">
        <v>1906</v>
      </c>
      <c r="E837">
        <v>99</v>
      </c>
      <c r="F837" s="2">
        <v>4861.51</v>
      </c>
      <c r="G837">
        <v>0</v>
      </c>
      <c r="H837" t="str">
        <f>IF(Personen[[#This Row],[Geschlecht_orig]]=0,"nb",IF(G837=1,"m","w"))</f>
        <v>nb</v>
      </c>
      <c r="I837" t="str">
        <f t="shared" si="13"/>
        <v>erwachsen</v>
      </c>
      <c r="J837" t="str">
        <f>VLOOKUP(Personen[[#This Row],[Alter]],Altergruppe!$A$1:$C$7,3,TRUE)</f>
        <v>Pensionist/in</v>
      </c>
      <c r="K837" s="1" t="str">
        <f>LOWER(Personen[[#This Row],[email]])</f>
        <v>halette.sophronia@yopmail.com</v>
      </c>
      <c r="L837" s="1" t="str">
        <f>SUBSTITUTE(Personen[[#This Row],[email klein]],"yopmail.com","am-gym.at")</f>
        <v>halette.sophronia@am-gym.at</v>
      </c>
      <c r="M837" s="1" t="str">
        <f>REPLACE(Personen[[#This Row],[email klein]],LEN(K837)-11,12,"@am-gym.at")</f>
        <v>halette.sophronia@am-gym.at</v>
      </c>
    </row>
    <row r="838" spans="1:13" x14ac:dyDescent="0.3">
      <c r="A838">
        <v>1836</v>
      </c>
      <c r="B838" s="1" t="s">
        <v>145</v>
      </c>
      <c r="C838" s="1" t="s">
        <v>1907</v>
      </c>
      <c r="D838" s="1" t="s">
        <v>1908</v>
      </c>
      <c r="E838">
        <v>17</v>
      </c>
      <c r="F838" s="2">
        <v>0</v>
      </c>
      <c r="G838">
        <v>1</v>
      </c>
      <c r="H838" t="str">
        <f>IF(Personen[[#This Row],[Geschlecht_orig]]=0,"nb",IF(G838=1,"m","w"))</f>
        <v>m</v>
      </c>
      <c r="I838" t="str">
        <f t="shared" si="13"/>
        <v>minderjährig</v>
      </c>
      <c r="J838" t="str">
        <f>VLOOKUP(Personen[[#This Row],[Alter]],Altergruppe!$A$1:$C$7,3,TRUE)</f>
        <v>Jugendliche/r</v>
      </c>
      <c r="K838" s="1" t="str">
        <f>LOWER(Personen[[#This Row],[email]])</f>
        <v>nadine.fulmer@yopmail.com</v>
      </c>
      <c r="L838" s="1" t="str">
        <f>SUBSTITUTE(Personen[[#This Row],[email klein]],"yopmail.com","am-gym.at")</f>
        <v>nadine.fulmer@am-gym.at</v>
      </c>
      <c r="M838" s="1" t="str">
        <f>REPLACE(Personen[[#This Row],[email klein]],LEN(K838)-11,12,"@am-gym.at")</f>
        <v>nadine.fulmer@am-gym.at</v>
      </c>
    </row>
    <row r="839" spans="1:13" x14ac:dyDescent="0.3">
      <c r="A839">
        <v>1837</v>
      </c>
      <c r="B839" s="1" t="s">
        <v>622</v>
      </c>
      <c r="C839" s="1" t="s">
        <v>189</v>
      </c>
      <c r="D839" s="1" t="s">
        <v>1909</v>
      </c>
      <c r="E839">
        <v>35</v>
      </c>
      <c r="F839" s="2">
        <v>687.63</v>
      </c>
      <c r="G839">
        <v>2</v>
      </c>
      <c r="H839" t="str">
        <f>IF(Personen[[#This Row],[Geschlecht_orig]]=0,"nb",IF(G839=1,"m","w"))</f>
        <v>w</v>
      </c>
      <c r="I839" t="str">
        <f t="shared" si="13"/>
        <v>erwachsen</v>
      </c>
      <c r="J839" t="str">
        <f>VLOOKUP(Personen[[#This Row],[Alter]],Altergruppe!$A$1:$C$7,3,TRUE)</f>
        <v>Erwachsene/r</v>
      </c>
      <c r="K839" s="1" t="str">
        <f>LOWER(Personen[[#This Row],[email]])</f>
        <v>stevana.redmond@yopmail.com</v>
      </c>
      <c r="L839" s="1" t="str">
        <f>SUBSTITUTE(Personen[[#This Row],[email klein]],"yopmail.com","am-gym.at")</f>
        <v>stevana.redmond@am-gym.at</v>
      </c>
      <c r="M839" s="1" t="str">
        <f>REPLACE(Personen[[#This Row],[email klein]],LEN(K839)-11,12,"@am-gym.at")</f>
        <v>stevana.redmond@am-gym.at</v>
      </c>
    </row>
    <row r="840" spans="1:13" x14ac:dyDescent="0.3">
      <c r="A840">
        <v>1838</v>
      </c>
      <c r="B840" s="1" t="s">
        <v>1910</v>
      </c>
      <c r="C840" s="1" t="s">
        <v>1911</v>
      </c>
      <c r="D840" s="1" t="s">
        <v>1912</v>
      </c>
      <c r="E840">
        <v>21</v>
      </c>
      <c r="F840" s="2">
        <v>1603.74</v>
      </c>
      <c r="G840">
        <v>0</v>
      </c>
      <c r="H840" t="str">
        <f>IF(Personen[[#This Row],[Geschlecht_orig]]=0,"nb",IF(G840=1,"m","w"))</f>
        <v>nb</v>
      </c>
      <c r="I840" t="str">
        <f t="shared" si="13"/>
        <v>erwachsen</v>
      </c>
      <c r="J840" t="str">
        <f>VLOOKUP(Personen[[#This Row],[Alter]],Altergruppe!$A$1:$C$7,3,TRUE)</f>
        <v>Erwachsene/r</v>
      </c>
      <c r="K840" s="1" t="str">
        <f>LOWER(Personen[[#This Row],[email]])</f>
        <v>anica.gregrory@yopmail.com</v>
      </c>
      <c r="L840" s="1" t="str">
        <f>SUBSTITUTE(Personen[[#This Row],[email klein]],"yopmail.com","am-gym.at")</f>
        <v>anica.gregrory@am-gym.at</v>
      </c>
      <c r="M840" s="1" t="str">
        <f>REPLACE(Personen[[#This Row],[email klein]],LEN(K840)-11,12,"@am-gym.at")</f>
        <v>anica.gregrory@am-gym.at</v>
      </c>
    </row>
    <row r="841" spans="1:13" x14ac:dyDescent="0.3">
      <c r="A841">
        <v>1839</v>
      </c>
      <c r="B841" s="1" t="s">
        <v>1411</v>
      </c>
      <c r="C841" s="1" t="s">
        <v>1913</v>
      </c>
      <c r="D841" s="1" t="s">
        <v>1914</v>
      </c>
      <c r="E841">
        <v>7</v>
      </c>
      <c r="F841" s="2">
        <v>0</v>
      </c>
      <c r="G841">
        <v>0</v>
      </c>
      <c r="H841" t="str">
        <f>IF(Personen[[#This Row],[Geschlecht_orig]]=0,"nb",IF(G841=1,"m","w"))</f>
        <v>nb</v>
      </c>
      <c r="I841" t="str">
        <f t="shared" si="13"/>
        <v>unmündig</v>
      </c>
      <c r="J841" t="str">
        <f>VLOOKUP(Personen[[#This Row],[Alter]],Altergruppe!$A$1:$C$7,3,TRUE)</f>
        <v>Kind</v>
      </c>
      <c r="K841" s="1" t="str">
        <f>LOWER(Personen[[#This Row],[email]])</f>
        <v>calla.jammal@yopmail.com</v>
      </c>
      <c r="L841" s="1" t="str">
        <f>SUBSTITUTE(Personen[[#This Row],[email klein]],"yopmail.com","am-gym.at")</f>
        <v>calla.jammal@am-gym.at</v>
      </c>
      <c r="M841" s="1" t="str">
        <f>REPLACE(Personen[[#This Row],[email klein]],LEN(K841)-11,12,"@am-gym.at")</f>
        <v>calla.jammal@am-gym.at</v>
      </c>
    </row>
    <row r="842" spans="1:13" x14ac:dyDescent="0.3">
      <c r="A842">
        <v>1840</v>
      </c>
      <c r="B842" s="1" t="s">
        <v>1915</v>
      </c>
      <c r="C842" s="1" t="s">
        <v>248</v>
      </c>
      <c r="D842" s="1" t="s">
        <v>1916</v>
      </c>
      <c r="E842">
        <v>58</v>
      </c>
      <c r="F842" s="2">
        <v>2733.63</v>
      </c>
      <c r="G842">
        <v>1</v>
      </c>
      <c r="H842" t="str">
        <f>IF(Personen[[#This Row],[Geschlecht_orig]]=0,"nb",IF(G842=1,"m","w"))</f>
        <v>m</v>
      </c>
      <c r="I842" t="str">
        <f t="shared" si="13"/>
        <v>erwachsen</v>
      </c>
      <c r="J842" t="str">
        <f>VLOOKUP(Personen[[#This Row],[Alter]],Altergruppe!$A$1:$C$7,3,TRUE)</f>
        <v>Erwachsene/r</v>
      </c>
      <c r="K842" s="1" t="str">
        <f>LOWER(Personen[[#This Row],[email]])</f>
        <v>maridel.roarke@yopmail.com</v>
      </c>
      <c r="L842" s="1" t="str">
        <f>SUBSTITUTE(Personen[[#This Row],[email klein]],"yopmail.com","am-gym.at")</f>
        <v>maridel.roarke@am-gym.at</v>
      </c>
      <c r="M842" s="1" t="str">
        <f>REPLACE(Personen[[#This Row],[email klein]],LEN(K842)-11,12,"@am-gym.at")</f>
        <v>maridel.roarke@am-gym.at</v>
      </c>
    </row>
    <row r="843" spans="1:13" x14ac:dyDescent="0.3">
      <c r="A843">
        <v>1841</v>
      </c>
      <c r="B843" s="1" t="s">
        <v>1114</v>
      </c>
      <c r="C843" s="1" t="s">
        <v>1917</v>
      </c>
      <c r="D843" s="1" t="s">
        <v>1918</v>
      </c>
      <c r="E843">
        <v>13</v>
      </c>
      <c r="F843" s="2">
        <v>0</v>
      </c>
      <c r="G843">
        <v>1</v>
      </c>
      <c r="H843" t="str">
        <f>IF(Personen[[#This Row],[Geschlecht_orig]]=0,"nb",IF(G843=1,"m","w"))</f>
        <v>m</v>
      </c>
      <c r="I843" t="str">
        <f t="shared" si="13"/>
        <v>unmündig</v>
      </c>
      <c r="J843" t="str">
        <f>VLOOKUP(Personen[[#This Row],[Alter]],Altergruppe!$A$1:$C$7,3,TRUE)</f>
        <v>Kind</v>
      </c>
      <c r="K843" s="1" t="str">
        <f>LOWER(Personen[[#This Row],[email]])</f>
        <v>dione.jethro@yopmail.com</v>
      </c>
      <c r="L843" s="1" t="str">
        <f>SUBSTITUTE(Personen[[#This Row],[email klein]],"yopmail.com","am-gym.at")</f>
        <v>dione.jethro@am-gym.at</v>
      </c>
      <c r="M843" s="1" t="str">
        <f>REPLACE(Personen[[#This Row],[email klein]],LEN(K843)-11,12,"@am-gym.at")</f>
        <v>dione.jethro@am-gym.at</v>
      </c>
    </row>
    <row r="844" spans="1:13" x14ac:dyDescent="0.3">
      <c r="A844">
        <v>1842</v>
      </c>
      <c r="B844" s="1" t="s">
        <v>110</v>
      </c>
      <c r="C844" s="1" t="s">
        <v>879</v>
      </c>
      <c r="D844" s="1" t="s">
        <v>1919</v>
      </c>
      <c r="E844">
        <v>17</v>
      </c>
      <c r="F844" s="2">
        <v>0</v>
      </c>
      <c r="G844">
        <v>1</v>
      </c>
      <c r="H844" t="str">
        <f>IF(Personen[[#This Row],[Geschlecht_orig]]=0,"nb",IF(G844=1,"m","w"))</f>
        <v>m</v>
      </c>
      <c r="I844" t="str">
        <f t="shared" si="13"/>
        <v>minderjährig</v>
      </c>
      <c r="J844" t="str">
        <f>VLOOKUP(Personen[[#This Row],[Alter]],Altergruppe!$A$1:$C$7,3,TRUE)</f>
        <v>Jugendliche/r</v>
      </c>
      <c r="K844" s="1" t="str">
        <f>LOWER(Personen[[#This Row],[email]])</f>
        <v>kenna.madaih@yopmail.com</v>
      </c>
      <c r="L844" s="1" t="str">
        <f>SUBSTITUTE(Personen[[#This Row],[email klein]],"yopmail.com","am-gym.at")</f>
        <v>kenna.madaih@am-gym.at</v>
      </c>
      <c r="M844" s="1" t="str">
        <f>REPLACE(Personen[[#This Row],[email klein]],LEN(K844)-11,12,"@am-gym.at")</f>
        <v>kenna.madaih@am-gym.at</v>
      </c>
    </row>
    <row r="845" spans="1:13" x14ac:dyDescent="0.3">
      <c r="A845">
        <v>1843</v>
      </c>
      <c r="B845" s="1" t="s">
        <v>438</v>
      </c>
      <c r="C845" s="1" t="s">
        <v>842</v>
      </c>
      <c r="D845" s="1" t="s">
        <v>1920</v>
      </c>
      <c r="E845">
        <v>79</v>
      </c>
      <c r="F845" s="2">
        <v>779.23</v>
      </c>
      <c r="G845">
        <v>2</v>
      </c>
      <c r="H845" t="str">
        <f>IF(Personen[[#This Row],[Geschlecht_orig]]=0,"nb",IF(G845=1,"m","w"))</f>
        <v>w</v>
      </c>
      <c r="I845" t="str">
        <f t="shared" si="13"/>
        <v>erwachsen</v>
      </c>
      <c r="J845" t="str">
        <f>VLOOKUP(Personen[[#This Row],[Alter]],Altergruppe!$A$1:$C$7,3,TRUE)</f>
        <v>Pensionist/in</v>
      </c>
      <c r="K845" s="1" t="str">
        <f>LOWER(Personen[[#This Row],[email]])</f>
        <v>mady.merna@yopmail.com</v>
      </c>
      <c r="L845" s="1" t="str">
        <f>SUBSTITUTE(Personen[[#This Row],[email klein]],"yopmail.com","am-gym.at")</f>
        <v>mady.merna@am-gym.at</v>
      </c>
      <c r="M845" s="1" t="str">
        <f>REPLACE(Personen[[#This Row],[email klein]],LEN(K845)-11,12,"@am-gym.at")</f>
        <v>mady.merna@am-gym.at</v>
      </c>
    </row>
    <row r="846" spans="1:13" x14ac:dyDescent="0.3">
      <c r="A846">
        <v>1844</v>
      </c>
      <c r="B846" s="1" t="s">
        <v>97</v>
      </c>
      <c r="C846" s="1" t="s">
        <v>522</v>
      </c>
      <c r="D846" s="1" t="s">
        <v>1921</v>
      </c>
      <c r="E846">
        <v>87</v>
      </c>
      <c r="F846" s="2">
        <v>5062.9799999999996</v>
      </c>
      <c r="G846">
        <v>2</v>
      </c>
      <c r="H846" t="str">
        <f>IF(Personen[[#This Row],[Geschlecht_orig]]=0,"nb",IF(G846=1,"m","w"))</f>
        <v>w</v>
      </c>
      <c r="I846" t="str">
        <f t="shared" si="13"/>
        <v>erwachsen</v>
      </c>
      <c r="J846" t="str">
        <f>VLOOKUP(Personen[[#This Row],[Alter]],Altergruppe!$A$1:$C$7,3,TRUE)</f>
        <v>Pensionist/in</v>
      </c>
      <c r="K846" s="1" t="str">
        <f>LOWER(Personen[[#This Row],[email]])</f>
        <v>madalyn.adrienne@yopmail.com</v>
      </c>
      <c r="L846" s="1" t="str">
        <f>SUBSTITUTE(Personen[[#This Row],[email klein]],"yopmail.com","am-gym.at")</f>
        <v>madalyn.adrienne@am-gym.at</v>
      </c>
      <c r="M846" s="1" t="str">
        <f>REPLACE(Personen[[#This Row],[email klein]],LEN(K846)-11,12,"@am-gym.at")</f>
        <v>madalyn.adrienne@am-gym.at</v>
      </c>
    </row>
    <row r="847" spans="1:13" x14ac:dyDescent="0.3">
      <c r="A847">
        <v>1845</v>
      </c>
      <c r="B847" s="1" t="s">
        <v>1922</v>
      </c>
      <c r="C847" s="1" t="s">
        <v>174</v>
      </c>
      <c r="D847" s="1" t="s">
        <v>1923</v>
      </c>
      <c r="E847">
        <v>51</v>
      </c>
      <c r="F847" s="2">
        <v>8425.66</v>
      </c>
      <c r="G847">
        <v>2</v>
      </c>
      <c r="H847" t="str">
        <f>IF(Personen[[#This Row],[Geschlecht_orig]]=0,"nb",IF(G847=1,"m","w"))</f>
        <v>w</v>
      </c>
      <c r="I847" t="str">
        <f t="shared" si="13"/>
        <v>erwachsen</v>
      </c>
      <c r="J847" t="str">
        <f>VLOOKUP(Personen[[#This Row],[Alter]],Altergruppe!$A$1:$C$7,3,TRUE)</f>
        <v>Erwachsene/r</v>
      </c>
      <c r="K847" s="1" t="str">
        <f>LOWER(Personen[[#This Row],[email]])</f>
        <v>joeann.gusella@yopmail.com</v>
      </c>
      <c r="L847" s="1" t="str">
        <f>SUBSTITUTE(Personen[[#This Row],[email klein]],"yopmail.com","am-gym.at")</f>
        <v>joeann.gusella@am-gym.at</v>
      </c>
      <c r="M847" s="1" t="str">
        <f>REPLACE(Personen[[#This Row],[email klein]],LEN(K847)-11,12,"@am-gym.at")</f>
        <v>joeann.gusella@am-gym.at</v>
      </c>
    </row>
    <row r="848" spans="1:13" x14ac:dyDescent="0.3">
      <c r="A848">
        <v>1846</v>
      </c>
      <c r="B848" s="1" t="s">
        <v>214</v>
      </c>
      <c r="C848" s="1" t="s">
        <v>1924</v>
      </c>
      <c r="D848" s="1" t="s">
        <v>1925</v>
      </c>
      <c r="E848">
        <v>70</v>
      </c>
      <c r="F848" s="2">
        <v>161.74</v>
      </c>
      <c r="G848">
        <v>1</v>
      </c>
      <c r="H848" t="str">
        <f>IF(Personen[[#This Row],[Geschlecht_orig]]=0,"nb",IF(G848=1,"m","w"))</f>
        <v>m</v>
      </c>
      <c r="I848" t="str">
        <f t="shared" si="13"/>
        <v>erwachsen</v>
      </c>
      <c r="J848" t="str">
        <f>VLOOKUP(Personen[[#This Row],[Alter]],Altergruppe!$A$1:$C$7,3,TRUE)</f>
        <v>Pensionist/in</v>
      </c>
      <c r="K848" s="1" t="str">
        <f>LOWER(Personen[[#This Row],[email]])</f>
        <v>elvira.maples@yopmail.com</v>
      </c>
      <c r="L848" s="1" t="str">
        <f>SUBSTITUTE(Personen[[#This Row],[email klein]],"yopmail.com","am-gym.at")</f>
        <v>elvira.maples@am-gym.at</v>
      </c>
      <c r="M848" s="1" t="str">
        <f>REPLACE(Personen[[#This Row],[email klein]],LEN(K848)-11,12,"@am-gym.at")</f>
        <v>elvira.maples@am-gym.at</v>
      </c>
    </row>
    <row r="849" spans="1:13" x14ac:dyDescent="0.3">
      <c r="A849">
        <v>1847</v>
      </c>
      <c r="B849" s="1" t="s">
        <v>565</v>
      </c>
      <c r="C849" s="1" t="s">
        <v>1498</v>
      </c>
      <c r="D849" s="1" t="s">
        <v>1926</v>
      </c>
      <c r="E849">
        <v>55</v>
      </c>
      <c r="F849" s="2">
        <v>3773.79</v>
      </c>
      <c r="G849">
        <v>1</v>
      </c>
      <c r="H849" t="str">
        <f>IF(Personen[[#This Row],[Geschlecht_orig]]=0,"nb",IF(G849=1,"m","w"))</f>
        <v>m</v>
      </c>
      <c r="I849" t="str">
        <f t="shared" si="13"/>
        <v>erwachsen</v>
      </c>
      <c r="J849" t="str">
        <f>VLOOKUP(Personen[[#This Row],[Alter]],Altergruppe!$A$1:$C$7,3,TRUE)</f>
        <v>Erwachsene/r</v>
      </c>
      <c r="K849" s="1" t="str">
        <f>LOWER(Personen[[#This Row],[email]])</f>
        <v>carilyn.vivle@yopmail.com</v>
      </c>
      <c r="L849" s="1" t="str">
        <f>SUBSTITUTE(Personen[[#This Row],[email klein]],"yopmail.com","am-gym.at")</f>
        <v>carilyn.vivle@am-gym.at</v>
      </c>
      <c r="M849" s="1" t="str">
        <f>REPLACE(Personen[[#This Row],[email klein]],LEN(K849)-11,12,"@am-gym.at")</f>
        <v>carilyn.vivle@am-gym.at</v>
      </c>
    </row>
    <row r="850" spans="1:13" x14ac:dyDescent="0.3">
      <c r="A850">
        <v>1848</v>
      </c>
      <c r="B850" s="1" t="s">
        <v>1927</v>
      </c>
      <c r="C850" s="1" t="s">
        <v>1460</v>
      </c>
      <c r="D850" s="1" t="s">
        <v>1928</v>
      </c>
      <c r="E850">
        <v>88</v>
      </c>
      <c r="F850" s="2">
        <v>8382.99</v>
      </c>
      <c r="G850">
        <v>0</v>
      </c>
      <c r="H850" t="str">
        <f>IF(Personen[[#This Row],[Geschlecht_orig]]=0,"nb",IF(G850=1,"m","w"))</f>
        <v>nb</v>
      </c>
      <c r="I850" t="str">
        <f t="shared" si="13"/>
        <v>erwachsen</v>
      </c>
      <c r="J850" t="str">
        <f>VLOOKUP(Personen[[#This Row],[Alter]],Altergruppe!$A$1:$C$7,3,TRUE)</f>
        <v>Pensionist/in</v>
      </c>
      <c r="K850" s="1" t="str">
        <f>LOWER(Personen[[#This Row],[email]])</f>
        <v>hildegaard.garek@yopmail.com</v>
      </c>
      <c r="L850" s="1" t="str">
        <f>SUBSTITUTE(Personen[[#This Row],[email klein]],"yopmail.com","am-gym.at")</f>
        <v>hildegaard.garek@am-gym.at</v>
      </c>
      <c r="M850" s="1" t="str">
        <f>REPLACE(Personen[[#This Row],[email klein]],LEN(K850)-11,12,"@am-gym.at")</f>
        <v>hildegaard.garek@am-gym.at</v>
      </c>
    </row>
    <row r="851" spans="1:13" x14ac:dyDescent="0.3">
      <c r="A851">
        <v>1849</v>
      </c>
      <c r="B851" s="1" t="s">
        <v>914</v>
      </c>
      <c r="C851" s="1" t="s">
        <v>1929</v>
      </c>
      <c r="D851" s="1" t="s">
        <v>1930</v>
      </c>
      <c r="E851">
        <v>21</v>
      </c>
      <c r="F851" s="2">
        <v>3393.91</v>
      </c>
      <c r="G851">
        <v>1</v>
      </c>
      <c r="H851" t="str">
        <f>IF(Personen[[#This Row],[Geschlecht_orig]]=0,"nb",IF(G851=1,"m","w"))</f>
        <v>m</v>
      </c>
      <c r="I851" t="str">
        <f t="shared" si="13"/>
        <v>erwachsen</v>
      </c>
      <c r="J851" t="str">
        <f>VLOOKUP(Personen[[#This Row],[Alter]],Altergruppe!$A$1:$C$7,3,TRUE)</f>
        <v>Erwachsene/r</v>
      </c>
      <c r="K851" s="1" t="str">
        <f>LOWER(Personen[[#This Row],[email]])</f>
        <v>cherilyn.junie@yopmail.com</v>
      </c>
      <c r="L851" s="1" t="str">
        <f>SUBSTITUTE(Personen[[#This Row],[email klein]],"yopmail.com","am-gym.at")</f>
        <v>cherilyn.junie@am-gym.at</v>
      </c>
      <c r="M851" s="1" t="str">
        <f>REPLACE(Personen[[#This Row],[email klein]],LEN(K851)-11,12,"@am-gym.at")</f>
        <v>cherilyn.junie@am-gym.at</v>
      </c>
    </row>
    <row r="852" spans="1:13" x14ac:dyDescent="0.3">
      <c r="A852">
        <v>1850</v>
      </c>
      <c r="B852" s="1" t="s">
        <v>1793</v>
      </c>
      <c r="C852" s="1" t="s">
        <v>167</v>
      </c>
      <c r="D852" s="1" t="s">
        <v>1931</v>
      </c>
      <c r="E852">
        <v>51</v>
      </c>
      <c r="F852" s="2">
        <v>8905.18</v>
      </c>
      <c r="G852">
        <v>1</v>
      </c>
      <c r="H852" t="str">
        <f>IF(Personen[[#This Row],[Geschlecht_orig]]=0,"nb",IF(G852=1,"m","w"))</f>
        <v>m</v>
      </c>
      <c r="I852" t="str">
        <f t="shared" si="13"/>
        <v>erwachsen</v>
      </c>
      <c r="J852" t="str">
        <f>VLOOKUP(Personen[[#This Row],[Alter]],Altergruppe!$A$1:$C$7,3,TRUE)</f>
        <v>Erwachsene/r</v>
      </c>
      <c r="K852" s="1" t="str">
        <f>LOWER(Personen[[#This Row],[email]])</f>
        <v>josephine.creamer@yopmail.com</v>
      </c>
      <c r="L852" s="1" t="str">
        <f>SUBSTITUTE(Personen[[#This Row],[email klein]],"yopmail.com","am-gym.at")</f>
        <v>josephine.creamer@am-gym.at</v>
      </c>
      <c r="M852" s="1" t="str">
        <f>REPLACE(Personen[[#This Row],[email klein]],LEN(K852)-11,12,"@am-gym.at")</f>
        <v>josephine.creamer@am-gym.at</v>
      </c>
    </row>
    <row r="853" spans="1:13" x14ac:dyDescent="0.3">
      <c r="A853">
        <v>1851</v>
      </c>
      <c r="B853" s="1" t="s">
        <v>1932</v>
      </c>
      <c r="C853" s="1" t="s">
        <v>926</v>
      </c>
      <c r="D853" s="1" t="s">
        <v>1933</v>
      </c>
      <c r="E853">
        <v>98</v>
      </c>
      <c r="F853" s="2">
        <v>4600.05</v>
      </c>
      <c r="G853">
        <v>2</v>
      </c>
      <c r="H853" t="str">
        <f>IF(Personen[[#This Row],[Geschlecht_orig]]=0,"nb",IF(G853=1,"m","w"))</f>
        <v>w</v>
      </c>
      <c r="I853" t="str">
        <f t="shared" si="13"/>
        <v>erwachsen</v>
      </c>
      <c r="J853" t="str">
        <f>VLOOKUP(Personen[[#This Row],[Alter]],Altergruppe!$A$1:$C$7,3,TRUE)</f>
        <v>Pensionist/in</v>
      </c>
      <c r="K853" s="1" t="str">
        <f>LOWER(Personen[[#This Row],[email]])</f>
        <v>farrah.gwenore@yopmail.com</v>
      </c>
      <c r="L853" s="1" t="str">
        <f>SUBSTITUTE(Personen[[#This Row],[email klein]],"yopmail.com","am-gym.at")</f>
        <v>farrah.gwenore@am-gym.at</v>
      </c>
      <c r="M853" s="1" t="str">
        <f>REPLACE(Personen[[#This Row],[email klein]],LEN(K853)-11,12,"@am-gym.at")</f>
        <v>farrah.gwenore@am-gym.at</v>
      </c>
    </row>
    <row r="854" spans="1:13" x14ac:dyDescent="0.3">
      <c r="A854">
        <v>1852</v>
      </c>
      <c r="B854" s="1" t="s">
        <v>1166</v>
      </c>
      <c r="C854" s="1" t="s">
        <v>366</v>
      </c>
      <c r="D854" s="1" t="s">
        <v>1934</v>
      </c>
      <c r="E854">
        <v>89</v>
      </c>
      <c r="F854" s="2">
        <v>4378.2299999999996</v>
      </c>
      <c r="G854">
        <v>1</v>
      </c>
      <c r="H854" t="str">
        <f>IF(Personen[[#This Row],[Geschlecht_orig]]=0,"nb",IF(G854=1,"m","w"))</f>
        <v>m</v>
      </c>
      <c r="I854" t="str">
        <f t="shared" si="13"/>
        <v>erwachsen</v>
      </c>
      <c r="J854" t="str">
        <f>VLOOKUP(Personen[[#This Row],[Alter]],Altergruppe!$A$1:$C$7,3,TRUE)</f>
        <v>Pensionist/in</v>
      </c>
      <c r="K854" s="1" t="str">
        <f>LOWER(Personen[[#This Row],[email]])</f>
        <v>beatriz.annice@yopmail.com</v>
      </c>
      <c r="L854" s="1" t="str">
        <f>SUBSTITUTE(Personen[[#This Row],[email klein]],"yopmail.com","am-gym.at")</f>
        <v>beatriz.annice@am-gym.at</v>
      </c>
      <c r="M854" s="1" t="str">
        <f>REPLACE(Personen[[#This Row],[email klein]],LEN(K854)-11,12,"@am-gym.at")</f>
        <v>beatriz.annice@am-gym.at</v>
      </c>
    </row>
    <row r="855" spans="1:13" x14ac:dyDescent="0.3">
      <c r="A855">
        <v>1853</v>
      </c>
      <c r="B855" s="1" t="s">
        <v>1010</v>
      </c>
      <c r="C855" s="1" t="s">
        <v>405</v>
      </c>
      <c r="D855" s="1" t="s">
        <v>1935</v>
      </c>
      <c r="E855">
        <v>99</v>
      </c>
      <c r="F855" s="2">
        <v>4506.79</v>
      </c>
      <c r="G855">
        <v>2</v>
      </c>
      <c r="H855" t="str">
        <f>IF(Personen[[#This Row],[Geschlecht_orig]]=0,"nb",IF(G855=1,"m","w"))</f>
        <v>w</v>
      </c>
      <c r="I855" t="str">
        <f t="shared" si="13"/>
        <v>erwachsen</v>
      </c>
      <c r="J855" t="str">
        <f>VLOOKUP(Personen[[#This Row],[Alter]],Altergruppe!$A$1:$C$7,3,TRUE)</f>
        <v>Pensionist/in</v>
      </c>
      <c r="K855" s="1" t="str">
        <f>LOWER(Personen[[#This Row],[email]])</f>
        <v>betta.wenda@yopmail.com</v>
      </c>
      <c r="L855" s="1" t="str">
        <f>SUBSTITUTE(Personen[[#This Row],[email klein]],"yopmail.com","am-gym.at")</f>
        <v>betta.wenda@am-gym.at</v>
      </c>
      <c r="M855" s="1" t="str">
        <f>REPLACE(Personen[[#This Row],[email klein]],LEN(K855)-11,12,"@am-gym.at")</f>
        <v>betta.wenda@am-gym.at</v>
      </c>
    </row>
    <row r="856" spans="1:13" x14ac:dyDescent="0.3">
      <c r="A856">
        <v>1854</v>
      </c>
      <c r="B856" s="1" t="s">
        <v>350</v>
      </c>
      <c r="C856" s="1" t="s">
        <v>1298</v>
      </c>
      <c r="D856" s="1" t="s">
        <v>1936</v>
      </c>
      <c r="E856">
        <v>31</v>
      </c>
      <c r="F856" s="2">
        <v>8360.7900000000009</v>
      </c>
      <c r="G856">
        <v>0</v>
      </c>
      <c r="H856" t="str">
        <f>IF(Personen[[#This Row],[Geschlecht_orig]]=0,"nb",IF(G856=1,"m","w"))</f>
        <v>nb</v>
      </c>
      <c r="I856" t="str">
        <f t="shared" si="13"/>
        <v>erwachsen</v>
      </c>
      <c r="J856" t="str">
        <f>VLOOKUP(Personen[[#This Row],[Alter]],Altergruppe!$A$1:$C$7,3,TRUE)</f>
        <v>Erwachsene/r</v>
      </c>
      <c r="K856" s="1" t="str">
        <f>LOWER(Personen[[#This Row],[email]])</f>
        <v>charissa.valerio@yopmail.com</v>
      </c>
      <c r="L856" s="1" t="str">
        <f>SUBSTITUTE(Personen[[#This Row],[email klein]],"yopmail.com","am-gym.at")</f>
        <v>charissa.valerio@am-gym.at</v>
      </c>
      <c r="M856" s="1" t="str">
        <f>REPLACE(Personen[[#This Row],[email klein]],LEN(K856)-11,12,"@am-gym.at")</f>
        <v>charissa.valerio@am-gym.at</v>
      </c>
    </row>
    <row r="857" spans="1:13" x14ac:dyDescent="0.3">
      <c r="A857">
        <v>1855</v>
      </c>
      <c r="B857" s="1" t="s">
        <v>1937</v>
      </c>
      <c r="C857" s="1" t="s">
        <v>1743</v>
      </c>
      <c r="D857" s="1" t="s">
        <v>1938</v>
      </c>
      <c r="E857">
        <v>56</v>
      </c>
      <c r="F857" s="2">
        <v>4050.13</v>
      </c>
      <c r="G857">
        <v>2</v>
      </c>
      <c r="H857" t="str">
        <f>IF(Personen[[#This Row],[Geschlecht_orig]]=0,"nb",IF(G857=1,"m","w"))</f>
        <v>w</v>
      </c>
      <c r="I857" t="str">
        <f t="shared" si="13"/>
        <v>erwachsen</v>
      </c>
      <c r="J857" t="str">
        <f>VLOOKUP(Personen[[#This Row],[Alter]],Altergruppe!$A$1:$C$7,3,TRUE)</f>
        <v>Erwachsene/r</v>
      </c>
      <c r="K857" s="1" t="str">
        <f>LOWER(Personen[[#This Row],[email]])</f>
        <v>kristina.glovsky@yopmail.com</v>
      </c>
      <c r="L857" s="1" t="str">
        <f>SUBSTITUTE(Personen[[#This Row],[email klein]],"yopmail.com","am-gym.at")</f>
        <v>kristina.glovsky@am-gym.at</v>
      </c>
      <c r="M857" s="1" t="str">
        <f>REPLACE(Personen[[#This Row],[email klein]],LEN(K857)-11,12,"@am-gym.at")</f>
        <v>kristina.glovsky@am-gym.at</v>
      </c>
    </row>
    <row r="858" spans="1:13" x14ac:dyDescent="0.3">
      <c r="A858">
        <v>1856</v>
      </c>
      <c r="B858" s="1" t="s">
        <v>410</v>
      </c>
      <c r="C858" s="1" t="s">
        <v>215</v>
      </c>
      <c r="D858" s="1" t="s">
        <v>1939</v>
      </c>
      <c r="E858">
        <v>24</v>
      </c>
      <c r="F858" s="2">
        <v>5543.42</v>
      </c>
      <c r="G858">
        <v>0</v>
      </c>
      <c r="H858" t="str">
        <f>IF(Personen[[#This Row],[Geschlecht_orig]]=0,"nb",IF(G858=1,"m","w"))</f>
        <v>nb</v>
      </c>
      <c r="I858" t="str">
        <f t="shared" si="13"/>
        <v>erwachsen</v>
      </c>
      <c r="J858" t="str">
        <f>VLOOKUP(Personen[[#This Row],[Alter]],Altergruppe!$A$1:$C$7,3,TRUE)</f>
        <v>Erwachsene/r</v>
      </c>
      <c r="K858" s="1" t="str">
        <f>LOWER(Personen[[#This Row],[email]])</f>
        <v>carol-jean.thad@yopmail.com</v>
      </c>
      <c r="L858" s="1" t="str">
        <f>SUBSTITUTE(Personen[[#This Row],[email klein]],"yopmail.com","am-gym.at")</f>
        <v>carol-jean.thad@am-gym.at</v>
      </c>
      <c r="M858" s="1" t="str">
        <f>REPLACE(Personen[[#This Row],[email klein]],LEN(K858)-11,12,"@am-gym.at")</f>
        <v>carol-jean.thad@am-gym.at</v>
      </c>
    </row>
    <row r="859" spans="1:13" x14ac:dyDescent="0.3">
      <c r="A859">
        <v>1857</v>
      </c>
      <c r="B859" s="1" t="s">
        <v>293</v>
      </c>
      <c r="C859" s="1" t="s">
        <v>1337</v>
      </c>
      <c r="D859" s="1" t="s">
        <v>1940</v>
      </c>
      <c r="E859">
        <v>73</v>
      </c>
      <c r="F859" s="2">
        <v>8513.3700000000008</v>
      </c>
      <c r="G859">
        <v>1</v>
      </c>
      <c r="H859" t="str">
        <f>IF(Personen[[#This Row],[Geschlecht_orig]]=0,"nb",IF(G859=1,"m","w"))</f>
        <v>m</v>
      </c>
      <c r="I859" t="str">
        <f t="shared" si="13"/>
        <v>erwachsen</v>
      </c>
      <c r="J859" t="str">
        <f>VLOOKUP(Personen[[#This Row],[Alter]],Altergruppe!$A$1:$C$7,3,TRUE)</f>
        <v>Pensionist/in</v>
      </c>
      <c r="K859" s="1" t="str">
        <f>LOWER(Personen[[#This Row],[email]])</f>
        <v>maud.belanger@yopmail.com</v>
      </c>
      <c r="L859" s="1" t="str">
        <f>SUBSTITUTE(Personen[[#This Row],[email klein]],"yopmail.com","am-gym.at")</f>
        <v>maud.belanger@am-gym.at</v>
      </c>
      <c r="M859" s="1" t="str">
        <f>REPLACE(Personen[[#This Row],[email klein]],LEN(K859)-11,12,"@am-gym.at")</f>
        <v>maud.belanger@am-gym.at</v>
      </c>
    </row>
    <row r="860" spans="1:13" x14ac:dyDescent="0.3">
      <c r="A860">
        <v>1858</v>
      </c>
      <c r="B860" s="1" t="s">
        <v>104</v>
      </c>
      <c r="C860" s="1" t="s">
        <v>585</v>
      </c>
      <c r="D860" s="1" t="s">
        <v>1941</v>
      </c>
      <c r="E860">
        <v>44</v>
      </c>
      <c r="F860" s="2">
        <v>4145.3500000000004</v>
      </c>
      <c r="G860">
        <v>0</v>
      </c>
      <c r="H860" t="str">
        <f>IF(Personen[[#This Row],[Geschlecht_orig]]=0,"nb",IF(G860=1,"m","w"))</f>
        <v>nb</v>
      </c>
      <c r="I860" t="str">
        <f t="shared" si="13"/>
        <v>erwachsen</v>
      </c>
      <c r="J860" t="str">
        <f>VLOOKUP(Personen[[#This Row],[Alter]],Altergruppe!$A$1:$C$7,3,TRUE)</f>
        <v>Erwachsene/r</v>
      </c>
      <c r="K860" s="1" t="str">
        <f>LOWER(Personen[[#This Row],[email]])</f>
        <v>patricia.malanie@yopmail.com</v>
      </c>
      <c r="L860" s="1" t="str">
        <f>SUBSTITUTE(Personen[[#This Row],[email klein]],"yopmail.com","am-gym.at")</f>
        <v>patricia.malanie@am-gym.at</v>
      </c>
      <c r="M860" s="1" t="str">
        <f>REPLACE(Personen[[#This Row],[email klein]],LEN(K860)-11,12,"@am-gym.at")</f>
        <v>patricia.malanie@am-gym.at</v>
      </c>
    </row>
    <row r="861" spans="1:13" x14ac:dyDescent="0.3">
      <c r="A861">
        <v>1859</v>
      </c>
      <c r="B861" s="1" t="s">
        <v>891</v>
      </c>
      <c r="C861" s="1" t="s">
        <v>102</v>
      </c>
      <c r="D861" s="1" t="s">
        <v>1942</v>
      </c>
      <c r="E861">
        <v>87</v>
      </c>
      <c r="F861" s="2">
        <v>6580.07</v>
      </c>
      <c r="G861">
        <v>1</v>
      </c>
      <c r="H861" t="str">
        <f>IF(Personen[[#This Row],[Geschlecht_orig]]=0,"nb",IF(G861=1,"m","w"))</f>
        <v>m</v>
      </c>
      <c r="I861" t="str">
        <f t="shared" si="13"/>
        <v>erwachsen</v>
      </c>
      <c r="J861" t="str">
        <f>VLOOKUP(Personen[[#This Row],[Alter]],Altergruppe!$A$1:$C$7,3,TRUE)</f>
        <v>Pensionist/in</v>
      </c>
      <c r="K861" s="1" t="str">
        <f>LOWER(Personen[[#This Row],[email]])</f>
        <v>dorthy.ingra@yopmail.com</v>
      </c>
      <c r="L861" s="1" t="str">
        <f>SUBSTITUTE(Personen[[#This Row],[email klein]],"yopmail.com","am-gym.at")</f>
        <v>dorthy.ingra@am-gym.at</v>
      </c>
      <c r="M861" s="1" t="str">
        <f>REPLACE(Personen[[#This Row],[email klein]],LEN(K861)-11,12,"@am-gym.at")</f>
        <v>dorthy.ingra@am-gym.at</v>
      </c>
    </row>
    <row r="862" spans="1:13" x14ac:dyDescent="0.3">
      <c r="A862">
        <v>1860</v>
      </c>
      <c r="B862" s="1" t="s">
        <v>236</v>
      </c>
      <c r="C862" s="1" t="s">
        <v>837</v>
      </c>
      <c r="D862" s="1" t="s">
        <v>1943</v>
      </c>
      <c r="E862">
        <v>60</v>
      </c>
      <c r="F862" s="2">
        <v>6903.32</v>
      </c>
      <c r="G862">
        <v>2</v>
      </c>
      <c r="H862" t="str">
        <f>IF(Personen[[#This Row],[Geschlecht_orig]]=0,"nb",IF(G862=1,"m","w"))</f>
        <v>w</v>
      </c>
      <c r="I862" t="str">
        <f t="shared" si="13"/>
        <v>erwachsen</v>
      </c>
      <c r="J862" t="str">
        <f>VLOOKUP(Personen[[#This Row],[Alter]],Altergruppe!$A$1:$C$7,3,TRUE)</f>
        <v>Erwachsene/r</v>
      </c>
      <c r="K862" s="1" t="str">
        <f>LOWER(Personen[[#This Row],[email]])</f>
        <v>therine.donoghue@yopmail.com</v>
      </c>
      <c r="L862" s="1" t="str">
        <f>SUBSTITUTE(Personen[[#This Row],[email klein]],"yopmail.com","am-gym.at")</f>
        <v>therine.donoghue@am-gym.at</v>
      </c>
      <c r="M862" s="1" t="str">
        <f>REPLACE(Personen[[#This Row],[email klein]],LEN(K862)-11,12,"@am-gym.at")</f>
        <v>therine.donoghue@am-gym.at</v>
      </c>
    </row>
    <row r="863" spans="1:13" x14ac:dyDescent="0.3">
      <c r="A863">
        <v>1861</v>
      </c>
      <c r="B863" s="1" t="s">
        <v>1944</v>
      </c>
      <c r="C863" s="1" t="s">
        <v>1945</v>
      </c>
      <c r="D863" s="1" t="s">
        <v>1946</v>
      </c>
      <c r="E863">
        <v>29</v>
      </c>
      <c r="F863" s="2">
        <v>9089.26</v>
      </c>
      <c r="G863">
        <v>1</v>
      </c>
      <c r="H863" t="str">
        <f>IF(Personen[[#This Row],[Geschlecht_orig]]=0,"nb",IF(G863=1,"m","w"))</f>
        <v>m</v>
      </c>
      <c r="I863" t="str">
        <f t="shared" si="13"/>
        <v>erwachsen</v>
      </c>
      <c r="J863" t="str">
        <f>VLOOKUP(Personen[[#This Row],[Alter]],Altergruppe!$A$1:$C$7,3,TRUE)</f>
        <v>Erwachsene/r</v>
      </c>
      <c r="K863" s="1" t="str">
        <f>LOWER(Personen[[#This Row],[email]])</f>
        <v>zaria.allina@yopmail.com</v>
      </c>
      <c r="L863" s="1" t="str">
        <f>SUBSTITUTE(Personen[[#This Row],[email klein]],"yopmail.com","am-gym.at")</f>
        <v>zaria.allina@am-gym.at</v>
      </c>
      <c r="M863" s="1" t="str">
        <f>REPLACE(Personen[[#This Row],[email klein]],LEN(K863)-11,12,"@am-gym.at")</f>
        <v>zaria.allina@am-gym.at</v>
      </c>
    </row>
    <row r="864" spans="1:13" x14ac:dyDescent="0.3">
      <c r="A864">
        <v>1862</v>
      </c>
      <c r="B864" s="1" t="s">
        <v>1114</v>
      </c>
      <c r="C864" s="1" t="s">
        <v>1947</v>
      </c>
      <c r="D864" s="1" t="s">
        <v>1948</v>
      </c>
      <c r="E864">
        <v>97</v>
      </c>
      <c r="F864" s="2">
        <v>781.45</v>
      </c>
      <c r="G864">
        <v>2</v>
      </c>
      <c r="H864" t="str">
        <f>IF(Personen[[#This Row],[Geschlecht_orig]]=0,"nb",IF(G864=1,"m","w"))</f>
        <v>w</v>
      </c>
      <c r="I864" t="str">
        <f t="shared" si="13"/>
        <v>erwachsen</v>
      </c>
      <c r="J864" t="str">
        <f>VLOOKUP(Personen[[#This Row],[Alter]],Altergruppe!$A$1:$C$7,3,TRUE)</f>
        <v>Pensionist/in</v>
      </c>
      <c r="K864" s="1" t="str">
        <f>LOWER(Personen[[#This Row],[email]])</f>
        <v>dione.bari@yopmail.com</v>
      </c>
      <c r="L864" s="1" t="str">
        <f>SUBSTITUTE(Personen[[#This Row],[email klein]],"yopmail.com","am-gym.at")</f>
        <v>dione.bari@am-gym.at</v>
      </c>
      <c r="M864" s="1" t="str">
        <f>REPLACE(Personen[[#This Row],[email klein]],LEN(K864)-11,12,"@am-gym.at")</f>
        <v>dione.bari@am-gym.at</v>
      </c>
    </row>
    <row r="865" spans="1:13" x14ac:dyDescent="0.3">
      <c r="A865">
        <v>1863</v>
      </c>
      <c r="B865" s="1" t="s">
        <v>900</v>
      </c>
      <c r="C865" s="1" t="s">
        <v>1949</v>
      </c>
      <c r="D865" s="1" t="s">
        <v>1950</v>
      </c>
      <c r="E865">
        <v>89</v>
      </c>
      <c r="F865" s="2">
        <v>92.54</v>
      </c>
      <c r="G865">
        <v>0</v>
      </c>
      <c r="H865" t="str">
        <f>IF(Personen[[#This Row],[Geschlecht_orig]]=0,"nb",IF(G865=1,"m","w"))</f>
        <v>nb</v>
      </c>
      <c r="I865" t="str">
        <f t="shared" si="13"/>
        <v>erwachsen</v>
      </c>
      <c r="J865" t="str">
        <f>VLOOKUP(Personen[[#This Row],[Alter]],Altergruppe!$A$1:$C$7,3,TRUE)</f>
        <v>Pensionist/in</v>
      </c>
      <c r="K865" s="1" t="str">
        <f>LOWER(Personen[[#This Row],[email]])</f>
        <v>darci.neils@yopmail.com</v>
      </c>
      <c r="L865" s="1" t="str">
        <f>SUBSTITUTE(Personen[[#This Row],[email klein]],"yopmail.com","am-gym.at")</f>
        <v>darci.neils@am-gym.at</v>
      </c>
      <c r="M865" s="1" t="str">
        <f>REPLACE(Personen[[#This Row],[email klein]],LEN(K865)-11,12,"@am-gym.at")</f>
        <v>darci.neils@am-gym.at</v>
      </c>
    </row>
    <row r="866" spans="1:13" x14ac:dyDescent="0.3">
      <c r="A866">
        <v>1864</v>
      </c>
      <c r="B866" s="1" t="s">
        <v>1951</v>
      </c>
      <c r="C866" s="1" t="s">
        <v>1289</v>
      </c>
      <c r="D866" s="1" t="s">
        <v>1952</v>
      </c>
      <c r="E866">
        <v>42</v>
      </c>
      <c r="F866" s="2">
        <v>7346.07</v>
      </c>
      <c r="G866">
        <v>2</v>
      </c>
      <c r="H866" t="str">
        <f>IF(Personen[[#This Row],[Geschlecht_orig]]=0,"nb",IF(G866=1,"m","w"))</f>
        <v>w</v>
      </c>
      <c r="I866" t="str">
        <f t="shared" si="13"/>
        <v>erwachsen</v>
      </c>
      <c r="J866" t="str">
        <f>VLOOKUP(Personen[[#This Row],[Alter]],Altergruppe!$A$1:$C$7,3,TRUE)</f>
        <v>Erwachsene/r</v>
      </c>
      <c r="K866" s="1" t="str">
        <f>LOWER(Personen[[#This Row],[email]])</f>
        <v>judy.hillel@yopmail.com</v>
      </c>
      <c r="L866" s="1" t="str">
        <f>SUBSTITUTE(Personen[[#This Row],[email klein]],"yopmail.com","am-gym.at")</f>
        <v>judy.hillel@am-gym.at</v>
      </c>
      <c r="M866" s="1" t="str">
        <f>REPLACE(Personen[[#This Row],[email klein]],LEN(K866)-11,12,"@am-gym.at")</f>
        <v>judy.hillel@am-gym.at</v>
      </c>
    </row>
    <row r="867" spans="1:13" x14ac:dyDescent="0.3">
      <c r="A867">
        <v>1865</v>
      </c>
      <c r="B867" s="1" t="s">
        <v>1953</v>
      </c>
      <c r="C867" s="1" t="s">
        <v>1954</v>
      </c>
      <c r="D867" s="1" t="s">
        <v>1955</v>
      </c>
      <c r="E867">
        <v>3</v>
      </c>
      <c r="F867" s="2">
        <v>0</v>
      </c>
      <c r="G867">
        <v>1</v>
      </c>
      <c r="H867" t="str">
        <f>IF(Personen[[#This Row],[Geschlecht_orig]]=0,"nb",IF(G867=1,"m","w"))</f>
        <v>m</v>
      </c>
      <c r="I867" t="str">
        <f t="shared" si="13"/>
        <v>unmündig</v>
      </c>
      <c r="J867" t="str">
        <f>VLOOKUP(Personen[[#This Row],[Alter]],Altergruppe!$A$1:$C$7,3,TRUE)</f>
        <v>Baby</v>
      </c>
      <c r="K867" s="1" t="str">
        <f>LOWER(Personen[[#This Row],[email]])</f>
        <v>frances.casimir@yopmail.com</v>
      </c>
      <c r="L867" s="1" t="str">
        <f>SUBSTITUTE(Personen[[#This Row],[email klein]],"yopmail.com","am-gym.at")</f>
        <v>frances.casimir@am-gym.at</v>
      </c>
      <c r="M867" s="1" t="str">
        <f>REPLACE(Personen[[#This Row],[email klein]],LEN(K867)-11,12,"@am-gym.at")</f>
        <v>frances.casimir@am-gym.at</v>
      </c>
    </row>
    <row r="868" spans="1:13" x14ac:dyDescent="0.3">
      <c r="A868">
        <v>1866</v>
      </c>
      <c r="B868" s="1" t="s">
        <v>110</v>
      </c>
      <c r="C868" s="1" t="s">
        <v>682</v>
      </c>
      <c r="D868" s="1" t="s">
        <v>1956</v>
      </c>
      <c r="E868">
        <v>36</v>
      </c>
      <c r="F868" s="2">
        <v>2498.96</v>
      </c>
      <c r="G868">
        <v>1</v>
      </c>
      <c r="H868" t="str">
        <f>IF(Personen[[#This Row],[Geschlecht_orig]]=0,"nb",IF(G868=1,"m","w"))</f>
        <v>m</v>
      </c>
      <c r="I868" t="str">
        <f t="shared" si="13"/>
        <v>erwachsen</v>
      </c>
      <c r="J868" t="str">
        <f>VLOOKUP(Personen[[#This Row],[Alter]],Altergruppe!$A$1:$C$7,3,TRUE)</f>
        <v>Erwachsene/r</v>
      </c>
      <c r="K868" s="1" t="str">
        <f>LOWER(Personen[[#This Row],[email]])</f>
        <v>kenna.macey@yopmail.com</v>
      </c>
      <c r="L868" s="1" t="str">
        <f>SUBSTITUTE(Personen[[#This Row],[email klein]],"yopmail.com","am-gym.at")</f>
        <v>kenna.macey@am-gym.at</v>
      </c>
      <c r="M868" s="1" t="str">
        <f>REPLACE(Personen[[#This Row],[email klein]],LEN(K868)-11,12,"@am-gym.at")</f>
        <v>kenna.macey@am-gym.at</v>
      </c>
    </row>
    <row r="869" spans="1:13" x14ac:dyDescent="0.3">
      <c r="A869">
        <v>1867</v>
      </c>
      <c r="B869" s="1" t="s">
        <v>1957</v>
      </c>
      <c r="C869" s="1" t="s">
        <v>1958</v>
      </c>
      <c r="D869" s="1" t="s">
        <v>1959</v>
      </c>
      <c r="E869">
        <v>63</v>
      </c>
      <c r="F869" s="2">
        <v>41.56</v>
      </c>
      <c r="G869">
        <v>1</v>
      </c>
      <c r="H869" t="str">
        <f>IF(Personen[[#This Row],[Geschlecht_orig]]=0,"nb",IF(G869=1,"m","w"))</f>
        <v>m</v>
      </c>
      <c r="I869" t="str">
        <f t="shared" si="13"/>
        <v>erwachsen</v>
      </c>
      <c r="J869" t="str">
        <f>VLOOKUP(Personen[[#This Row],[Alter]],Altergruppe!$A$1:$C$7,3,TRUE)</f>
        <v>Erwachsene/r</v>
      </c>
      <c r="K869" s="1" t="str">
        <f>LOWER(Personen[[#This Row],[email]])</f>
        <v>gilda.viddah@yopmail.com</v>
      </c>
      <c r="L869" s="1" t="str">
        <f>SUBSTITUTE(Personen[[#This Row],[email klein]],"yopmail.com","am-gym.at")</f>
        <v>gilda.viddah@am-gym.at</v>
      </c>
      <c r="M869" s="1" t="str">
        <f>REPLACE(Personen[[#This Row],[email klein]],LEN(K869)-11,12,"@am-gym.at")</f>
        <v>gilda.viddah@am-gym.at</v>
      </c>
    </row>
    <row r="870" spans="1:13" x14ac:dyDescent="0.3">
      <c r="A870">
        <v>1868</v>
      </c>
      <c r="B870" s="1" t="s">
        <v>353</v>
      </c>
      <c r="C870" s="1" t="s">
        <v>1371</v>
      </c>
      <c r="D870" s="1" t="s">
        <v>1960</v>
      </c>
      <c r="E870">
        <v>43</v>
      </c>
      <c r="F870" s="2">
        <v>3864.58</v>
      </c>
      <c r="G870">
        <v>2</v>
      </c>
      <c r="H870" t="str">
        <f>IF(Personen[[#This Row],[Geschlecht_orig]]=0,"nb",IF(G870=1,"m","w"))</f>
        <v>w</v>
      </c>
      <c r="I870" t="str">
        <f t="shared" si="13"/>
        <v>erwachsen</v>
      </c>
      <c r="J870" t="str">
        <f>VLOOKUP(Personen[[#This Row],[Alter]],Altergruppe!$A$1:$C$7,3,TRUE)</f>
        <v>Erwachsene/r</v>
      </c>
      <c r="K870" s="1" t="str">
        <f>LOWER(Personen[[#This Row],[email]])</f>
        <v>julieta.tremayne@yopmail.com</v>
      </c>
      <c r="L870" s="1" t="str">
        <f>SUBSTITUTE(Personen[[#This Row],[email klein]],"yopmail.com","am-gym.at")</f>
        <v>julieta.tremayne@am-gym.at</v>
      </c>
      <c r="M870" s="1" t="str">
        <f>REPLACE(Personen[[#This Row],[email klein]],LEN(K870)-11,12,"@am-gym.at")</f>
        <v>julieta.tremayne@am-gym.at</v>
      </c>
    </row>
    <row r="871" spans="1:13" x14ac:dyDescent="0.3">
      <c r="A871">
        <v>1869</v>
      </c>
      <c r="B871" s="1" t="s">
        <v>61</v>
      </c>
      <c r="C871" s="1" t="s">
        <v>1961</v>
      </c>
      <c r="D871" s="1" t="s">
        <v>1962</v>
      </c>
      <c r="E871">
        <v>65</v>
      </c>
      <c r="F871" s="2">
        <v>5187.4799999999996</v>
      </c>
      <c r="G871">
        <v>2</v>
      </c>
      <c r="H871" t="str">
        <f>IF(Personen[[#This Row],[Geschlecht_orig]]=0,"nb",IF(G871=1,"m","w"))</f>
        <v>w</v>
      </c>
      <c r="I871" t="str">
        <f t="shared" si="13"/>
        <v>erwachsen</v>
      </c>
      <c r="J871" t="str">
        <f>VLOOKUP(Personen[[#This Row],[Alter]],Altergruppe!$A$1:$C$7,3,TRUE)</f>
        <v>Pensionist/in</v>
      </c>
      <c r="K871" s="1" t="str">
        <f>LOWER(Personen[[#This Row],[email]])</f>
        <v>kristan.letsou@yopmail.com</v>
      </c>
      <c r="L871" s="1" t="str">
        <f>SUBSTITUTE(Personen[[#This Row],[email klein]],"yopmail.com","am-gym.at")</f>
        <v>kristan.letsou@am-gym.at</v>
      </c>
      <c r="M871" s="1" t="str">
        <f>REPLACE(Personen[[#This Row],[email klein]],LEN(K871)-11,12,"@am-gym.at")</f>
        <v>kristan.letsou@am-gym.at</v>
      </c>
    </row>
    <row r="872" spans="1:13" x14ac:dyDescent="0.3">
      <c r="A872">
        <v>1870</v>
      </c>
      <c r="B872" s="1" t="s">
        <v>391</v>
      </c>
      <c r="C872" s="1" t="s">
        <v>1963</v>
      </c>
      <c r="D872" s="1" t="s">
        <v>1964</v>
      </c>
      <c r="E872">
        <v>73</v>
      </c>
      <c r="F872" s="2">
        <v>8667.1299999999992</v>
      </c>
      <c r="G872">
        <v>2</v>
      </c>
      <c r="H872" t="str">
        <f>IF(Personen[[#This Row],[Geschlecht_orig]]=0,"nb",IF(G872=1,"m","w"))</f>
        <v>w</v>
      </c>
      <c r="I872" t="str">
        <f t="shared" si="13"/>
        <v>erwachsen</v>
      </c>
      <c r="J872" t="str">
        <f>VLOOKUP(Personen[[#This Row],[Alter]],Altergruppe!$A$1:$C$7,3,TRUE)</f>
        <v>Pensionist/in</v>
      </c>
      <c r="K872" s="1" t="str">
        <f>LOWER(Personen[[#This Row],[email]])</f>
        <v>arlena.ivens@yopmail.com</v>
      </c>
      <c r="L872" s="1" t="str">
        <f>SUBSTITUTE(Personen[[#This Row],[email klein]],"yopmail.com","am-gym.at")</f>
        <v>arlena.ivens@am-gym.at</v>
      </c>
      <c r="M872" s="1" t="str">
        <f>REPLACE(Personen[[#This Row],[email klein]],LEN(K872)-11,12,"@am-gym.at")</f>
        <v>arlena.ivens@am-gym.at</v>
      </c>
    </row>
    <row r="873" spans="1:13" x14ac:dyDescent="0.3">
      <c r="A873">
        <v>1871</v>
      </c>
      <c r="B873" s="1" t="s">
        <v>1543</v>
      </c>
      <c r="C873" s="1" t="s">
        <v>1965</v>
      </c>
      <c r="D873" s="1" t="s">
        <v>1966</v>
      </c>
      <c r="E873">
        <v>55</v>
      </c>
      <c r="F873" s="2">
        <v>1184.51</v>
      </c>
      <c r="G873">
        <v>1</v>
      </c>
      <c r="H873" t="str">
        <f>IF(Personen[[#This Row],[Geschlecht_orig]]=0,"nb",IF(G873=1,"m","w"))</f>
        <v>m</v>
      </c>
      <c r="I873" t="str">
        <f t="shared" si="13"/>
        <v>erwachsen</v>
      </c>
      <c r="J873" t="str">
        <f>VLOOKUP(Personen[[#This Row],[Alter]],Altergruppe!$A$1:$C$7,3,TRUE)</f>
        <v>Erwachsene/r</v>
      </c>
      <c r="K873" s="1" t="str">
        <f>LOWER(Personen[[#This Row],[email]])</f>
        <v>brena.pacorro@yopmail.com</v>
      </c>
      <c r="L873" s="1" t="str">
        <f>SUBSTITUTE(Personen[[#This Row],[email klein]],"yopmail.com","am-gym.at")</f>
        <v>brena.pacorro@am-gym.at</v>
      </c>
      <c r="M873" s="1" t="str">
        <f>REPLACE(Personen[[#This Row],[email klein]],LEN(K873)-11,12,"@am-gym.at")</f>
        <v>brena.pacorro@am-gym.at</v>
      </c>
    </row>
    <row r="874" spans="1:13" x14ac:dyDescent="0.3">
      <c r="A874">
        <v>1872</v>
      </c>
      <c r="B874" s="1" t="s">
        <v>1967</v>
      </c>
      <c r="C874" s="1" t="s">
        <v>1968</v>
      </c>
      <c r="D874" s="1" t="s">
        <v>1969</v>
      </c>
      <c r="E874">
        <v>100</v>
      </c>
      <c r="F874" s="2">
        <v>5335.35</v>
      </c>
      <c r="G874">
        <v>1</v>
      </c>
      <c r="H874" t="str">
        <f>IF(Personen[[#This Row],[Geschlecht_orig]]=0,"nb",IF(G874=1,"m","w"))</f>
        <v>m</v>
      </c>
      <c r="I874" t="str">
        <f t="shared" si="13"/>
        <v>erwachsen</v>
      </c>
      <c r="J874" t="str">
        <f>VLOOKUP(Personen[[#This Row],[Alter]],Altergruppe!$A$1:$C$7,3,TRUE)</f>
        <v>Pensionist/in</v>
      </c>
      <c r="K874" s="1" t="str">
        <f>LOWER(Personen[[#This Row],[email]])</f>
        <v>teriann.levey@yopmail.com</v>
      </c>
      <c r="L874" s="1" t="str">
        <f>SUBSTITUTE(Personen[[#This Row],[email klein]],"yopmail.com","am-gym.at")</f>
        <v>teriann.levey@am-gym.at</v>
      </c>
      <c r="M874" s="1" t="str">
        <f>REPLACE(Personen[[#This Row],[email klein]],LEN(K874)-11,12,"@am-gym.at")</f>
        <v>teriann.levey@am-gym.at</v>
      </c>
    </row>
    <row r="875" spans="1:13" x14ac:dyDescent="0.3">
      <c r="A875">
        <v>1873</v>
      </c>
      <c r="B875" s="1" t="s">
        <v>1970</v>
      </c>
      <c r="C875" s="1" t="s">
        <v>74</v>
      </c>
      <c r="D875" s="1" t="s">
        <v>1971</v>
      </c>
      <c r="E875">
        <v>64</v>
      </c>
      <c r="F875" s="2">
        <v>4685.34</v>
      </c>
      <c r="G875">
        <v>0</v>
      </c>
      <c r="H875" t="str">
        <f>IF(Personen[[#This Row],[Geschlecht_orig]]=0,"nb",IF(G875=1,"m","w"))</f>
        <v>nb</v>
      </c>
      <c r="I875" t="str">
        <f t="shared" si="13"/>
        <v>erwachsen</v>
      </c>
      <c r="J875" t="str">
        <f>VLOOKUP(Personen[[#This Row],[Alter]],Altergruppe!$A$1:$C$7,3,TRUE)</f>
        <v>Erwachsene/r</v>
      </c>
      <c r="K875" s="1" t="str">
        <f>LOWER(Personen[[#This Row],[email]])</f>
        <v>maryellen.cimbura@yopmail.com</v>
      </c>
      <c r="L875" s="1" t="str">
        <f>SUBSTITUTE(Personen[[#This Row],[email klein]],"yopmail.com","am-gym.at")</f>
        <v>maryellen.cimbura@am-gym.at</v>
      </c>
      <c r="M875" s="1" t="str">
        <f>REPLACE(Personen[[#This Row],[email klein]],LEN(K875)-11,12,"@am-gym.at")</f>
        <v>maryellen.cimbura@am-gym.at</v>
      </c>
    </row>
    <row r="876" spans="1:13" x14ac:dyDescent="0.3">
      <c r="A876">
        <v>1874</v>
      </c>
      <c r="B876" s="1" t="s">
        <v>1972</v>
      </c>
      <c r="C876" s="1" t="s">
        <v>1048</v>
      </c>
      <c r="D876" s="1" t="s">
        <v>1973</v>
      </c>
      <c r="E876">
        <v>37</v>
      </c>
      <c r="F876" s="2">
        <v>2200.31</v>
      </c>
      <c r="G876">
        <v>0</v>
      </c>
      <c r="H876" t="str">
        <f>IF(Personen[[#This Row],[Geschlecht_orig]]=0,"nb",IF(G876=1,"m","w"))</f>
        <v>nb</v>
      </c>
      <c r="I876" t="str">
        <f t="shared" si="13"/>
        <v>erwachsen</v>
      </c>
      <c r="J876" t="str">
        <f>VLOOKUP(Personen[[#This Row],[Alter]],Altergruppe!$A$1:$C$7,3,TRUE)</f>
        <v>Erwachsene/r</v>
      </c>
      <c r="K876" s="1" t="str">
        <f>LOWER(Personen[[#This Row],[email]])</f>
        <v>cathie.malina@yopmail.com</v>
      </c>
      <c r="L876" s="1" t="str">
        <f>SUBSTITUTE(Personen[[#This Row],[email klein]],"yopmail.com","am-gym.at")</f>
        <v>cathie.malina@am-gym.at</v>
      </c>
      <c r="M876" s="1" t="str">
        <f>REPLACE(Personen[[#This Row],[email klein]],LEN(K876)-11,12,"@am-gym.at")</f>
        <v>cathie.malina@am-gym.at</v>
      </c>
    </row>
    <row r="877" spans="1:13" x14ac:dyDescent="0.3">
      <c r="A877">
        <v>1875</v>
      </c>
      <c r="B877" s="1" t="s">
        <v>589</v>
      </c>
      <c r="C877" s="1" t="s">
        <v>1065</v>
      </c>
      <c r="D877" s="1" t="s">
        <v>1974</v>
      </c>
      <c r="E877">
        <v>6</v>
      </c>
      <c r="F877" s="2">
        <v>0</v>
      </c>
      <c r="G877">
        <v>2</v>
      </c>
      <c r="H877" t="str">
        <f>IF(Personen[[#This Row],[Geschlecht_orig]]=0,"nb",IF(G877=1,"m","w"))</f>
        <v>w</v>
      </c>
      <c r="I877" t="str">
        <f t="shared" si="13"/>
        <v>unmündig</v>
      </c>
      <c r="J877" t="str">
        <f>VLOOKUP(Personen[[#This Row],[Alter]],Altergruppe!$A$1:$C$7,3,TRUE)</f>
        <v>Kleinkind</v>
      </c>
      <c r="K877" s="1" t="str">
        <f>LOWER(Personen[[#This Row],[email]])</f>
        <v>ermengarde.santoro@yopmail.com</v>
      </c>
      <c r="L877" s="1" t="str">
        <f>SUBSTITUTE(Personen[[#This Row],[email klein]],"yopmail.com","am-gym.at")</f>
        <v>ermengarde.santoro@am-gym.at</v>
      </c>
      <c r="M877" s="1" t="str">
        <f>REPLACE(Personen[[#This Row],[email klein]],LEN(K877)-11,12,"@am-gym.at")</f>
        <v>ermengarde.santoro@am-gym.at</v>
      </c>
    </row>
    <row r="878" spans="1:13" x14ac:dyDescent="0.3">
      <c r="A878">
        <v>1876</v>
      </c>
      <c r="B878" s="1" t="s">
        <v>1799</v>
      </c>
      <c r="C878" s="1" t="s">
        <v>802</v>
      </c>
      <c r="D878" s="1" t="s">
        <v>1975</v>
      </c>
      <c r="E878">
        <v>80</v>
      </c>
      <c r="F878" s="2">
        <v>4098.51</v>
      </c>
      <c r="G878">
        <v>0</v>
      </c>
      <c r="H878" t="str">
        <f>IF(Personen[[#This Row],[Geschlecht_orig]]=0,"nb",IF(G878=1,"m","w"))</f>
        <v>nb</v>
      </c>
      <c r="I878" t="str">
        <f t="shared" si="13"/>
        <v>erwachsen</v>
      </c>
      <c r="J878" t="str">
        <f>VLOOKUP(Personen[[#This Row],[Alter]],Altergruppe!$A$1:$C$7,3,TRUE)</f>
        <v>Pensionist/in</v>
      </c>
      <c r="K878" s="1" t="str">
        <f>LOWER(Personen[[#This Row],[email]])</f>
        <v>gavrielle.darian@yopmail.com</v>
      </c>
      <c r="L878" s="1" t="str">
        <f>SUBSTITUTE(Personen[[#This Row],[email klein]],"yopmail.com","am-gym.at")</f>
        <v>gavrielle.darian@am-gym.at</v>
      </c>
      <c r="M878" s="1" t="str">
        <f>REPLACE(Personen[[#This Row],[email klein]],LEN(K878)-11,12,"@am-gym.at")</f>
        <v>gavrielle.darian@am-gym.at</v>
      </c>
    </row>
    <row r="879" spans="1:13" x14ac:dyDescent="0.3">
      <c r="A879">
        <v>1877</v>
      </c>
      <c r="B879" s="1" t="s">
        <v>1041</v>
      </c>
      <c r="C879" s="1" t="s">
        <v>962</v>
      </c>
      <c r="D879" s="1" t="s">
        <v>1976</v>
      </c>
      <c r="E879">
        <v>93</v>
      </c>
      <c r="F879" s="2">
        <v>468.65</v>
      </c>
      <c r="G879">
        <v>1</v>
      </c>
      <c r="H879" t="str">
        <f>IF(Personen[[#This Row],[Geschlecht_orig]]=0,"nb",IF(G879=1,"m","w"))</f>
        <v>m</v>
      </c>
      <c r="I879" t="str">
        <f t="shared" si="13"/>
        <v>erwachsen</v>
      </c>
      <c r="J879" t="str">
        <f>VLOOKUP(Personen[[#This Row],[Alter]],Altergruppe!$A$1:$C$7,3,TRUE)</f>
        <v>Pensionist/in</v>
      </c>
      <c r="K879" s="1" t="str">
        <f>LOWER(Personen[[#This Row],[email]])</f>
        <v>amelia.gunn@yopmail.com</v>
      </c>
      <c r="L879" s="1" t="str">
        <f>SUBSTITUTE(Personen[[#This Row],[email klein]],"yopmail.com","am-gym.at")</f>
        <v>amelia.gunn@am-gym.at</v>
      </c>
      <c r="M879" s="1" t="str">
        <f>REPLACE(Personen[[#This Row],[email klein]],LEN(K879)-11,12,"@am-gym.at")</f>
        <v>amelia.gunn@am-gym.at</v>
      </c>
    </row>
    <row r="880" spans="1:13" x14ac:dyDescent="0.3">
      <c r="A880">
        <v>1878</v>
      </c>
      <c r="B880" s="1" t="s">
        <v>116</v>
      </c>
      <c r="C880" s="1" t="s">
        <v>1691</v>
      </c>
      <c r="D880" s="1" t="s">
        <v>1977</v>
      </c>
      <c r="E880">
        <v>84</v>
      </c>
      <c r="F880" s="2">
        <v>721.18</v>
      </c>
      <c r="G880">
        <v>1</v>
      </c>
      <c r="H880" t="str">
        <f>IF(Personen[[#This Row],[Geschlecht_orig]]=0,"nb",IF(G880=1,"m","w"))</f>
        <v>m</v>
      </c>
      <c r="I880" t="str">
        <f t="shared" si="13"/>
        <v>erwachsen</v>
      </c>
      <c r="J880" t="str">
        <f>VLOOKUP(Personen[[#This Row],[Alter]],Altergruppe!$A$1:$C$7,3,TRUE)</f>
        <v>Pensionist/in</v>
      </c>
      <c r="K880" s="1" t="str">
        <f>LOWER(Personen[[#This Row],[email]])</f>
        <v>lorenza.winnick@yopmail.com</v>
      </c>
      <c r="L880" s="1" t="str">
        <f>SUBSTITUTE(Personen[[#This Row],[email klein]],"yopmail.com","am-gym.at")</f>
        <v>lorenza.winnick@am-gym.at</v>
      </c>
      <c r="M880" s="1" t="str">
        <f>REPLACE(Personen[[#This Row],[email klein]],LEN(K880)-11,12,"@am-gym.at")</f>
        <v>lorenza.winnick@am-gym.at</v>
      </c>
    </row>
    <row r="881" spans="1:13" x14ac:dyDescent="0.3">
      <c r="A881">
        <v>1879</v>
      </c>
      <c r="B881" s="1" t="s">
        <v>1978</v>
      </c>
      <c r="C881" s="1" t="s">
        <v>1979</v>
      </c>
      <c r="D881" s="1" t="s">
        <v>1980</v>
      </c>
      <c r="E881">
        <v>82</v>
      </c>
      <c r="F881" s="2">
        <v>1171.6400000000001</v>
      </c>
      <c r="G881">
        <v>2</v>
      </c>
      <c r="H881" t="str">
        <f>IF(Personen[[#This Row],[Geschlecht_orig]]=0,"nb",IF(G881=1,"m","w"))</f>
        <v>w</v>
      </c>
      <c r="I881" t="str">
        <f t="shared" si="13"/>
        <v>erwachsen</v>
      </c>
      <c r="J881" t="str">
        <f>VLOOKUP(Personen[[#This Row],[Alter]],Altergruppe!$A$1:$C$7,3,TRUE)</f>
        <v>Pensionist/in</v>
      </c>
      <c r="K881" s="1" t="str">
        <f>LOWER(Personen[[#This Row],[email]])</f>
        <v>bernie.hewitt@yopmail.com</v>
      </c>
      <c r="L881" s="1" t="str">
        <f>SUBSTITUTE(Personen[[#This Row],[email klein]],"yopmail.com","am-gym.at")</f>
        <v>bernie.hewitt@am-gym.at</v>
      </c>
      <c r="M881" s="1" t="str">
        <f>REPLACE(Personen[[#This Row],[email klein]],LEN(K881)-11,12,"@am-gym.at")</f>
        <v>bernie.hewitt@am-gym.at</v>
      </c>
    </row>
    <row r="882" spans="1:13" x14ac:dyDescent="0.3">
      <c r="A882">
        <v>1880</v>
      </c>
      <c r="B882" s="1" t="s">
        <v>851</v>
      </c>
      <c r="C882" s="1" t="s">
        <v>1575</v>
      </c>
      <c r="D882" s="1" t="s">
        <v>1981</v>
      </c>
      <c r="E882">
        <v>54</v>
      </c>
      <c r="F882" s="2">
        <v>1108.8900000000001</v>
      </c>
      <c r="G882">
        <v>1</v>
      </c>
      <c r="H882" t="str">
        <f>IF(Personen[[#This Row],[Geschlecht_orig]]=0,"nb",IF(G882=1,"m","w"))</f>
        <v>m</v>
      </c>
      <c r="I882" t="str">
        <f t="shared" si="13"/>
        <v>erwachsen</v>
      </c>
      <c r="J882" t="str">
        <f>VLOOKUP(Personen[[#This Row],[Alter]],Altergruppe!$A$1:$C$7,3,TRUE)</f>
        <v>Erwachsene/r</v>
      </c>
      <c r="K882" s="1" t="str">
        <f>LOWER(Personen[[#This Row],[email]])</f>
        <v>alisha.lilybelle@yopmail.com</v>
      </c>
      <c r="L882" s="1" t="str">
        <f>SUBSTITUTE(Personen[[#This Row],[email klein]],"yopmail.com","am-gym.at")</f>
        <v>alisha.lilybelle@am-gym.at</v>
      </c>
      <c r="M882" s="1" t="str">
        <f>REPLACE(Personen[[#This Row],[email klein]],LEN(K882)-11,12,"@am-gym.at")</f>
        <v>alisha.lilybelle@am-gym.at</v>
      </c>
    </row>
    <row r="883" spans="1:13" x14ac:dyDescent="0.3">
      <c r="A883">
        <v>1881</v>
      </c>
      <c r="B883" s="1" t="s">
        <v>1775</v>
      </c>
      <c r="C883" s="1" t="s">
        <v>1982</v>
      </c>
      <c r="D883" s="1" t="s">
        <v>1983</v>
      </c>
      <c r="E883">
        <v>75</v>
      </c>
      <c r="F883" s="2">
        <v>4964.82</v>
      </c>
      <c r="G883">
        <v>0</v>
      </c>
      <c r="H883" t="str">
        <f>IF(Personen[[#This Row],[Geschlecht_orig]]=0,"nb",IF(G883=1,"m","w"))</f>
        <v>nb</v>
      </c>
      <c r="I883" t="str">
        <f t="shared" si="13"/>
        <v>erwachsen</v>
      </c>
      <c r="J883" t="str">
        <f>VLOOKUP(Personen[[#This Row],[Alter]],Altergruppe!$A$1:$C$7,3,TRUE)</f>
        <v>Pensionist/in</v>
      </c>
      <c r="K883" s="1" t="str">
        <f>LOWER(Personen[[#This Row],[email]])</f>
        <v>quintina.philipp@yopmail.com</v>
      </c>
      <c r="L883" s="1" t="str">
        <f>SUBSTITUTE(Personen[[#This Row],[email klein]],"yopmail.com","am-gym.at")</f>
        <v>quintina.philipp@am-gym.at</v>
      </c>
      <c r="M883" s="1" t="str">
        <f>REPLACE(Personen[[#This Row],[email klein]],LEN(K883)-11,12,"@am-gym.at")</f>
        <v>quintina.philipp@am-gym.at</v>
      </c>
    </row>
    <row r="884" spans="1:13" x14ac:dyDescent="0.3">
      <c r="A884">
        <v>1882</v>
      </c>
      <c r="B884" s="1" t="s">
        <v>265</v>
      </c>
      <c r="C884" s="1" t="s">
        <v>126</v>
      </c>
      <c r="D884" s="1" t="s">
        <v>1984</v>
      </c>
      <c r="E884">
        <v>66</v>
      </c>
      <c r="F884" s="2">
        <v>4163.9799999999996</v>
      </c>
      <c r="G884">
        <v>2</v>
      </c>
      <c r="H884" t="str">
        <f>IF(Personen[[#This Row],[Geschlecht_orig]]=0,"nb",IF(G884=1,"m","w"))</f>
        <v>w</v>
      </c>
      <c r="I884" t="str">
        <f t="shared" si="13"/>
        <v>erwachsen</v>
      </c>
      <c r="J884" t="str">
        <f>VLOOKUP(Personen[[#This Row],[Alter]],Altergruppe!$A$1:$C$7,3,TRUE)</f>
        <v>Pensionist/in</v>
      </c>
      <c r="K884" s="1" t="str">
        <f>LOWER(Personen[[#This Row],[email]])</f>
        <v>gloria.schroth@yopmail.com</v>
      </c>
      <c r="L884" s="1" t="str">
        <f>SUBSTITUTE(Personen[[#This Row],[email klein]],"yopmail.com","am-gym.at")</f>
        <v>gloria.schroth@am-gym.at</v>
      </c>
      <c r="M884" s="1" t="str">
        <f>REPLACE(Personen[[#This Row],[email klein]],LEN(K884)-11,12,"@am-gym.at")</f>
        <v>gloria.schroth@am-gym.at</v>
      </c>
    </row>
    <row r="885" spans="1:13" x14ac:dyDescent="0.3">
      <c r="A885">
        <v>1883</v>
      </c>
      <c r="B885" s="1" t="s">
        <v>1527</v>
      </c>
      <c r="C885" s="1" t="s">
        <v>1985</v>
      </c>
      <c r="D885" s="1" t="s">
        <v>1986</v>
      </c>
      <c r="E885">
        <v>52</v>
      </c>
      <c r="F885" s="2">
        <v>8220.06</v>
      </c>
      <c r="G885">
        <v>2</v>
      </c>
      <c r="H885" t="str">
        <f>IF(Personen[[#This Row],[Geschlecht_orig]]=0,"nb",IF(G885=1,"m","w"))</f>
        <v>w</v>
      </c>
      <c r="I885" t="str">
        <f t="shared" si="13"/>
        <v>erwachsen</v>
      </c>
      <c r="J885" t="str">
        <f>VLOOKUP(Personen[[#This Row],[Alter]],Altergruppe!$A$1:$C$7,3,TRUE)</f>
        <v>Erwachsene/r</v>
      </c>
      <c r="K885" s="1" t="str">
        <f>LOWER(Personen[[#This Row],[email]])</f>
        <v>tiffie.stuart@yopmail.com</v>
      </c>
      <c r="L885" s="1" t="str">
        <f>SUBSTITUTE(Personen[[#This Row],[email klein]],"yopmail.com","am-gym.at")</f>
        <v>tiffie.stuart@am-gym.at</v>
      </c>
      <c r="M885" s="1" t="str">
        <f>REPLACE(Personen[[#This Row],[email klein]],LEN(K885)-11,12,"@am-gym.at")</f>
        <v>tiffie.stuart@am-gym.at</v>
      </c>
    </row>
    <row r="886" spans="1:13" x14ac:dyDescent="0.3">
      <c r="A886">
        <v>1884</v>
      </c>
      <c r="B886" s="1" t="s">
        <v>872</v>
      </c>
      <c r="C886" s="1" t="s">
        <v>1987</v>
      </c>
      <c r="D886" s="1" t="s">
        <v>1988</v>
      </c>
      <c r="E886">
        <v>3</v>
      </c>
      <c r="F886" s="2">
        <v>0</v>
      </c>
      <c r="G886">
        <v>1</v>
      </c>
      <c r="H886" t="str">
        <f>IF(Personen[[#This Row],[Geschlecht_orig]]=0,"nb",IF(G886=1,"m","w"))</f>
        <v>m</v>
      </c>
      <c r="I886" t="str">
        <f t="shared" si="13"/>
        <v>unmündig</v>
      </c>
      <c r="J886" t="str">
        <f>VLOOKUP(Personen[[#This Row],[Alter]],Altergruppe!$A$1:$C$7,3,TRUE)</f>
        <v>Baby</v>
      </c>
      <c r="K886" s="1" t="str">
        <f>LOWER(Personen[[#This Row],[email]])</f>
        <v>evita.hashim@yopmail.com</v>
      </c>
      <c r="L886" s="1" t="str">
        <f>SUBSTITUTE(Personen[[#This Row],[email klein]],"yopmail.com","am-gym.at")</f>
        <v>evita.hashim@am-gym.at</v>
      </c>
      <c r="M886" s="1" t="str">
        <f>REPLACE(Personen[[#This Row],[email klein]],LEN(K886)-11,12,"@am-gym.at")</f>
        <v>evita.hashim@am-gym.at</v>
      </c>
    </row>
    <row r="887" spans="1:13" x14ac:dyDescent="0.3">
      <c r="A887">
        <v>1885</v>
      </c>
      <c r="B887" s="1" t="s">
        <v>420</v>
      </c>
      <c r="C887" s="1" t="s">
        <v>1989</v>
      </c>
      <c r="D887" s="1" t="s">
        <v>1990</v>
      </c>
      <c r="E887">
        <v>38</v>
      </c>
      <c r="F887" s="2">
        <v>7964.06</v>
      </c>
      <c r="G887">
        <v>1</v>
      </c>
      <c r="H887" t="str">
        <f>IF(Personen[[#This Row],[Geschlecht_orig]]=0,"nb",IF(G887=1,"m","w"))</f>
        <v>m</v>
      </c>
      <c r="I887" t="str">
        <f t="shared" si="13"/>
        <v>erwachsen</v>
      </c>
      <c r="J887" t="str">
        <f>VLOOKUP(Personen[[#This Row],[Alter]],Altergruppe!$A$1:$C$7,3,TRUE)</f>
        <v>Erwachsene/r</v>
      </c>
      <c r="K887" s="1" t="str">
        <f>LOWER(Personen[[#This Row],[email]])</f>
        <v>shandie.darrell@yopmail.com</v>
      </c>
      <c r="L887" s="1" t="str">
        <f>SUBSTITUTE(Personen[[#This Row],[email klein]],"yopmail.com","am-gym.at")</f>
        <v>shandie.darrell@am-gym.at</v>
      </c>
      <c r="M887" s="1" t="str">
        <f>REPLACE(Personen[[#This Row],[email klein]],LEN(K887)-11,12,"@am-gym.at")</f>
        <v>shandie.darrell@am-gym.at</v>
      </c>
    </row>
    <row r="888" spans="1:13" x14ac:dyDescent="0.3">
      <c r="A888">
        <v>1886</v>
      </c>
      <c r="B888" s="1" t="s">
        <v>61</v>
      </c>
      <c r="C888" s="1" t="s">
        <v>1554</v>
      </c>
      <c r="D888" s="1" t="s">
        <v>1991</v>
      </c>
      <c r="E888">
        <v>82</v>
      </c>
      <c r="F888" s="2">
        <v>7516.24</v>
      </c>
      <c r="G888">
        <v>2</v>
      </c>
      <c r="H888" t="str">
        <f>IF(Personen[[#This Row],[Geschlecht_orig]]=0,"nb",IF(G888=1,"m","w"))</f>
        <v>w</v>
      </c>
      <c r="I888" t="str">
        <f t="shared" si="13"/>
        <v>erwachsen</v>
      </c>
      <c r="J888" t="str">
        <f>VLOOKUP(Personen[[#This Row],[Alter]],Altergruppe!$A$1:$C$7,3,TRUE)</f>
        <v>Pensionist/in</v>
      </c>
      <c r="K888" s="1" t="str">
        <f>LOWER(Personen[[#This Row],[email]])</f>
        <v>kristan.margarete@yopmail.com</v>
      </c>
      <c r="L888" s="1" t="str">
        <f>SUBSTITUTE(Personen[[#This Row],[email klein]],"yopmail.com","am-gym.at")</f>
        <v>kristan.margarete@am-gym.at</v>
      </c>
      <c r="M888" s="1" t="str">
        <f>REPLACE(Personen[[#This Row],[email klein]],LEN(K888)-11,12,"@am-gym.at")</f>
        <v>kristan.margarete@am-gym.at</v>
      </c>
    </row>
    <row r="889" spans="1:13" x14ac:dyDescent="0.3">
      <c r="A889">
        <v>1887</v>
      </c>
      <c r="B889" s="1" t="s">
        <v>1992</v>
      </c>
      <c r="C889" s="1" t="s">
        <v>1993</v>
      </c>
      <c r="D889" s="1" t="s">
        <v>1994</v>
      </c>
      <c r="E889">
        <v>22</v>
      </c>
      <c r="F889" s="2">
        <v>9687.75</v>
      </c>
      <c r="G889">
        <v>1</v>
      </c>
      <c r="H889" t="str">
        <f>IF(Personen[[#This Row],[Geschlecht_orig]]=0,"nb",IF(G889=1,"m","w"))</f>
        <v>m</v>
      </c>
      <c r="I889" t="str">
        <f t="shared" si="13"/>
        <v>erwachsen</v>
      </c>
      <c r="J889" t="str">
        <f>VLOOKUP(Personen[[#This Row],[Alter]],Altergruppe!$A$1:$C$7,3,TRUE)</f>
        <v>Erwachsene/r</v>
      </c>
      <c r="K889" s="1" t="str">
        <f>LOWER(Personen[[#This Row],[email]])</f>
        <v>jany.rozanna@yopmail.com</v>
      </c>
      <c r="L889" s="1" t="str">
        <f>SUBSTITUTE(Personen[[#This Row],[email klein]],"yopmail.com","am-gym.at")</f>
        <v>jany.rozanna@am-gym.at</v>
      </c>
      <c r="M889" s="1" t="str">
        <f>REPLACE(Personen[[#This Row],[email klein]],LEN(K889)-11,12,"@am-gym.at")</f>
        <v>jany.rozanna@am-gym.at</v>
      </c>
    </row>
    <row r="890" spans="1:13" x14ac:dyDescent="0.3">
      <c r="A890">
        <v>1888</v>
      </c>
      <c r="B890" s="1" t="s">
        <v>1652</v>
      </c>
      <c r="C890" s="1" t="s">
        <v>1995</v>
      </c>
      <c r="D890" s="1" t="s">
        <v>1996</v>
      </c>
      <c r="E890">
        <v>33</v>
      </c>
      <c r="F890" s="2">
        <v>8676.02</v>
      </c>
      <c r="G890">
        <v>1</v>
      </c>
      <c r="H890" t="str">
        <f>IF(Personen[[#This Row],[Geschlecht_orig]]=0,"nb",IF(G890=1,"m","w"))</f>
        <v>m</v>
      </c>
      <c r="I890" t="str">
        <f t="shared" si="13"/>
        <v>erwachsen</v>
      </c>
      <c r="J890" t="str">
        <f>VLOOKUP(Personen[[#This Row],[Alter]],Altergruppe!$A$1:$C$7,3,TRUE)</f>
        <v>Erwachsene/r</v>
      </c>
      <c r="K890" s="1" t="str">
        <f>LOWER(Personen[[#This Row],[email]])</f>
        <v>mariele.cyrie@yopmail.com</v>
      </c>
      <c r="L890" s="1" t="str">
        <f>SUBSTITUTE(Personen[[#This Row],[email klein]],"yopmail.com","am-gym.at")</f>
        <v>mariele.cyrie@am-gym.at</v>
      </c>
      <c r="M890" s="1" t="str">
        <f>REPLACE(Personen[[#This Row],[email klein]],LEN(K890)-11,12,"@am-gym.at")</f>
        <v>mariele.cyrie@am-gym.at</v>
      </c>
    </row>
    <row r="891" spans="1:13" x14ac:dyDescent="0.3">
      <c r="A891">
        <v>1889</v>
      </c>
      <c r="B891" s="1" t="s">
        <v>356</v>
      </c>
      <c r="C891" s="1" t="s">
        <v>1997</v>
      </c>
      <c r="D891" s="1" t="s">
        <v>1998</v>
      </c>
      <c r="E891">
        <v>67</v>
      </c>
      <c r="F891" s="2">
        <v>963.95</v>
      </c>
      <c r="G891">
        <v>2</v>
      </c>
      <c r="H891" t="str">
        <f>IF(Personen[[#This Row],[Geschlecht_orig]]=0,"nb",IF(G891=1,"m","w"))</f>
        <v>w</v>
      </c>
      <c r="I891" t="str">
        <f t="shared" si="13"/>
        <v>erwachsen</v>
      </c>
      <c r="J891" t="str">
        <f>VLOOKUP(Personen[[#This Row],[Alter]],Altergruppe!$A$1:$C$7,3,TRUE)</f>
        <v>Pensionist/in</v>
      </c>
      <c r="K891" s="1" t="str">
        <f>LOWER(Personen[[#This Row],[email]])</f>
        <v>mignon.erlandson@yopmail.com</v>
      </c>
      <c r="L891" s="1" t="str">
        <f>SUBSTITUTE(Personen[[#This Row],[email klein]],"yopmail.com","am-gym.at")</f>
        <v>mignon.erlandson@am-gym.at</v>
      </c>
      <c r="M891" s="1" t="str">
        <f>REPLACE(Personen[[#This Row],[email klein]],LEN(K891)-11,12,"@am-gym.at")</f>
        <v>mignon.erlandson@am-gym.at</v>
      </c>
    </row>
    <row r="892" spans="1:13" x14ac:dyDescent="0.3">
      <c r="A892">
        <v>1890</v>
      </c>
      <c r="B892" s="1" t="s">
        <v>1166</v>
      </c>
      <c r="C892" s="1" t="s">
        <v>1999</v>
      </c>
      <c r="D892" s="1" t="s">
        <v>2000</v>
      </c>
      <c r="E892">
        <v>57</v>
      </c>
      <c r="F892" s="2">
        <v>1553.54</v>
      </c>
      <c r="G892">
        <v>1</v>
      </c>
      <c r="H892" t="str">
        <f>IF(Personen[[#This Row],[Geschlecht_orig]]=0,"nb",IF(G892=1,"m","w"))</f>
        <v>m</v>
      </c>
      <c r="I892" t="str">
        <f t="shared" si="13"/>
        <v>erwachsen</v>
      </c>
      <c r="J892" t="str">
        <f>VLOOKUP(Personen[[#This Row],[Alter]],Altergruppe!$A$1:$C$7,3,TRUE)</f>
        <v>Erwachsene/r</v>
      </c>
      <c r="K892" s="1" t="str">
        <f>LOWER(Personen[[#This Row],[email]])</f>
        <v>beatriz.rillings@yopmail.com</v>
      </c>
      <c r="L892" s="1" t="str">
        <f>SUBSTITUTE(Personen[[#This Row],[email klein]],"yopmail.com","am-gym.at")</f>
        <v>beatriz.rillings@am-gym.at</v>
      </c>
      <c r="M892" s="1" t="str">
        <f>REPLACE(Personen[[#This Row],[email klein]],LEN(K892)-11,12,"@am-gym.at")</f>
        <v>beatriz.rillings@am-gym.at</v>
      </c>
    </row>
    <row r="893" spans="1:13" x14ac:dyDescent="0.3">
      <c r="A893">
        <v>1891</v>
      </c>
      <c r="B893" s="1" t="s">
        <v>2001</v>
      </c>
      <c r="C893" s="1" t="s">
        <v>601</v>
      </c>
      <c r="D893" s="1" t="s">
        <v>2002</v>
      </c>
      <c r="E893">
        <v>72</v>
      </c>
      <c r="F893" s="2">
        <v>7951.97</v>
      </c>
      <c r="G893">
        <v>0</v>
      </c>
      <c r="H893" t="str">
        <f>IF(Personen[[#This Row],[Geschlecht_orig]]=0,"nb",IF(G893=1,"m","w"))</f>
        <v>nb</v>
      </c>
      <c r="I893" t="str">
        <f t="shared" si="13"/>
        <v>erwachsen</v>
      </c>
      <c r="J893" t="str">
        <f>VLOOKUP(Personen[[#This Row],[Alter]],Altergruppe!$A$1:$C$7,3,TRUE)</f>
        <v>Pensionist/in</v>
      </c>
      <c r="K893" s="1" t="str">
        <f>LOWER(Personen[[#This Row],[email]])</f>
        <v>sadie.graig@yopmail.com</v>
      </c>
      <c r="L893" s="1" t="str">
        <f>SUBSTITUTE(Personen[[#This Row],[email klein]],"yopmail.com","am-gym.at")</f>
        <v>sadie.graig@am-gym.at</v>
      </c>
      <c r="M893" s="1" t="str">
        <f>REPLACE(Personen[[#This Row],[email klein]],LEN(K893)-11,12,"@am-gym.at")</f>
        <v>sadie.graig@am-gym.at</v>
      </c>
    </row>
    <row r="894" spans="1:13" x14ac:dyDescent="0.3">
      <c r="A894">
        <v>1892</v>
      </c>
      <c r="B894" s="1" t="s">
        <v>362</v>
      </c>
      <c r="C894" s="1" t="s">
        <v>1404</v>
      </c>
      <c r="D894" s="1" t="s">
        <v>2003</v>
      </c>
      <c r="E894">
        <v>60</v>
      </c>
      <c r="F894" s="2">
        <v>5639.17</v>
      </c>
      <c r="G894">
        <v>2</v>
      </c>
      <c r="H894" t="str">
        <f>IF(Personen[[#This Row],[Geschlecht_orig]]=0,"nb",IF(G894=1,"m","w"))</f>
        <v>w</v>
      </c>
      <c r="I894" t="str">
        <f t="shared" si="13"/>
        <v>erwachsen</v>
      </c>
      <c r="J894" t="str">
        <f>VLOOKUP(Personen[[#This Row],[Alter]],Altergruppe!$A$1:$C$7,3,TRUE)</f>
        <v>Erwachsene/r</v>
      </c>
      <c r="K894" s="1" t="str">
        <f>LOWER(Personen[[#This Row],[email]])</f>
        <v>yetty.yusuk@yopmail.com</v>
      </c>
      <c r="L894" s="1" t="str">
        <f>SUBSTITUTE(Personen[[#This Row],[email klein]],"yopmail.com","am-gym.at")</f>
        <v>yetty.yusuk@am-gym.at</v>
      </c>
      <c r="M894" s="1" t="str">
        <f>REPLACE(Personen[[#This Row],[email klein]],LEN(K894)-11,12,"@am-gym.at")</f>
        <v>yetty.yusuk@am-gym.at</v>
      </c>
    </row>
    <row r="895" spans="1:13" x14ac:dyDescent="0.3">
      <c r="A895">
        <v>1893</v>
      </c>
      <c r="B895" s="1" t="s">
        <v>2004</v>
      </c>
      <c r="C895" s="1" t="s">
        <v>1963</v>
      </c>
      <c r="D895" s="1" t="s">
        <v>2005</v>
      </c>
      <c r="E895">
        <v>24</v>
      </c>
      <c r="F895" s="2">
        <v>9876.51</v>
      </c>
      <c r="G895">
        <v>1</v>
      </c>
      <c r="H895" t="str">
        <f>IF(Personen[[#This Row],[Geschlecht_orig]]=0,"nb",IF(G895=1,"m","w"))</f>
        <v>m</v>
      </c>
      <c r="I895" t="str">
        <f t="shared" si="13"/>
        <v>erwachsen</v>
      </c>
      <c r="J895" t="str">
        <f>VLOOKUP(Personen[[#This Row],[Alter]],Altergruppe!$A$1:$C$7,3,TRUE)</f>
        <v>Erwachsene/r</v>
      </c>
      <c r="K895" s="1" t="str">
        <f>LOWER(Personen[[#This Row],[email]])</f>
        <v>anallese.ivens@yopmail.com</v>
      </c>
      <c r="L895" s="1" t="str">
        <f>SUBSTITUTE(Personen[[#This Row],[email klein]],"yopmail.com","am-gym.at")</f>
        <v>anallese.ivens@am-gym.at</v>
      </c>
      <c r="M895" s="1" t="str">
        <f>REPLACE(Personen[[#This Row],[email klein]],LEN(K895)-11,12,"@am-gym.at")</f>
        <v>anallese.ivens@am-gym.at</v>
      </c>
    </row>
    <row r="896" spans="1:13" x14ac:dyDescent="0.3">
      <c r="A896">
        <v>1894</v>
      </c>
      <c r="B896" s="1" t="s">
        <v>1309</v>
      </c>
      <c r="C896" s="1" t="s">
        <v>2006</v>
      </c>
      <c r="D896" s="1" t="s">
        <v>2007</v>
      </c>
      <c r="E896">
        <v>23</v>
      </c>
      <c r="F896" s="2">
        <v>5894.39</v>
      </c>
      <c r="G896">
        <v>1</v>
      </c>
      <c r="H896" t="str">
        <f>IF(Personen[[#This Row],[Geschlecht_orig]]=0,"nb",IF(G896=1,"m","w"))</f>
        <v>m</v>
      </c>
      <c r="I896" t="str">
        <f t="shared" si="13"/>
        <v>erwachsen</v>
      </c>
      <c r="J896" t="str">
        <f>VLOOKUP(Personen[[#This Row],[Alter]],Altergruppe!$A$1:$C$7,3,TRUE)</f>
        <v>Erwachsene/r</v>
      </c>
      <c r="K896" s="1" t="str">
        <f>LOWER(Personen[[#This Row],[email]])</f>
        <v>blondelle.johnsson@yopmail.com</v>
      </c>
      <c r="L896" s="1" t="str">
        <f>SUBSTITUTE(Personen[[#This Row],[email klein]],"yopmail.com","am-gym.at")</f>
        <v>blondelle.johnsson@am-gym.at</v>
      </c>
      <c r="M896" s="1" t="str">
        <f>REPLACE(Personen[[#This Row],[email klein]],LEN(K896)-11,12,"@am-gym.at")</f>
        <v>blondelle.johnsson@am-gym.at</v>
      </c>
    </row>
    <row r="897" spans="1:13" x14ac:dyDescent="0.3">
      <c r="A897">
        <v>1895</v>
      </c>
      <c r="B897" s="1" t="s">
        <v>942</v>
      </c>
      <c r="C897" s="1" t="s">
        <v>2008</v>
      </c>
      <c r="D897" s="1" t="s">
        <v>2009</v>
      </c>
      <c r="E897">
        <v>69</v>
      </c>
      <c r="F897" s="2">
        <v>80.349999999999994</v>
      </c>
      <c r="G897">
        <v>1</v>
      </c>
      <c r="H897" t="str">
        <f>IF(Personen[[#This Row],[Geschlecht_orig]]=0,"nb",IF(G897=1,"m","w"))</f>
        <v>m</v>
      </c>
      <c r="I897" t="str">
        <f t="shared" si="13"/>
        <v>erwachsen</v>
      </c>
      <c r="J897" t="str">
        <f>VLOOKUP(Personen[[#This Row],[Alter]],Altergruppe!$A$1:$C$7,3,TRUE)</f>
        <v>Pensionist/in</v>
      </c>
      <c r="K897" s="1" t="str">
        <f>LOWER(Personen[[#This Row],[email]])</f>
        <v>rosaline.martsen@yopmail.com</v>
      </c>
      <c r="L897" s="1" t="str">
        <f>SUBSTITUTE(Personen[[#This Row],[email klein]],"yopmail.com","am-gym.at")</f>
        <v>rosaline.martsen@am-gym.at</v>
      </c>
      <c r="M897" s="1" t="str">
        <f>REPLACE(Personen[[#This Row],[email klein]],LEN(K897)-11,12,"@am-gym.at")</f>
        <v>rosaline.martsen@am-gym.at</v>
      </c>
    </row>
    <row r="898" spans="1:13" x14ac:dyDescent="0.3">
      <c r="A898">
        <v>1896</v>
      </c>
      <c r="B898" s="1" t="s">
        <v>914</v>
      </c>
      <c r="C898" s="1" t="s">
        <v>1268</v>
      </c>
      <c r="D898" s="1" t="s">
        <v>2010</v>
      </c>
      <c r="E898">
        <v>27</v>
      </c>
      <c r="F898" s="2">
        <v>6551.31</v>
      </c>
      <c r="G898">
        <v>2</v>
      </c>
      <c r="H898" t="str">
        <f>IF(Personen[[#This Row],[Geschlecht_orig]]=0,"nb",IF(G898=1,"m","w"))</f>
        <v>w</v>
      </c>
      <c r="I898" t="str">
        <f t="shared" ref="I898:I961" si="14">IF(E898&lt;14,"unmündig",IF(E898&lt;18,"minderjährig","erwachsen"))</f>
        <v>erwachsen</v>
      </c>
      <c r="J898" t="str">
        <f>VLOOKUP(Personen[[#This Row],[Alter]],Altergruppe!$A$1:$C$7,3,TRUE)</f>
        <v>Erwachsene/r</v>
      </c>
      <c r="K898" s="1" t="str">
        <f>LOWER(Personen[[#This Row],[email]])</f>
        <v>cherilyn.old@yopmail.com</v>
      </c>
      <c r="L898" s="1" t="str">
        <f>SUBSTITUTE(Personen[[#This Row],[email klein]],"yopmail.com","am-gym.at")</f>
        <v>cherilyn.old@am-gym.at</v>
      </c>
      <c r="M898" s="1" t="str">
        <f>REPLACE(Personen[[#This Row],[email klein]],LEN(K898)-11,12,"@am-gym.at")</f>
        <v>cherilyn.old@am-gym.at</v>
      </c>
    </row>
    <row r="899" spans="1:13" x14ac:dyDescent="0.3">
      <c r="A899">
        <v>1897</v>
      </c>
      <c r="B899" s="1" t="s">
        <v>2011</v>
      </c>
      <c r="C899" s="1" t="s">
        <v>1922</v>
      </c>
      <c r="D899" s="1" t="s">
        <v>2012</v>
      </c>
      <c r="E899">
        <v>26</v>
      </c>
      <c r="F899" s="2">
        <v>8638.02</v>
      </c>
      <c r="G899">
        <v>2</v>
      </c>
      <c r="H899" t="str">
        <f>IF(Personen[[#This Row],[Geschlecht_orig]]=0,"nb",IF(G899=1,"m","w"))</f>
        <v>w</v>
      </c>
      <c r="I899" t="str">
        <f t="shared" si="14"/>
        <v>erwachsen</v>
      </c>
      <c r="J899" t="str">
        <f>VLOOKUP(Personen[[#This Row],[Alter]],Altergruppe!$A$1:$C$7,3,TRUE)</f>
        <v>Erwachsene/r</v>
      </c>
      <c r="K899" s="1" t="str">
        <f>LOWER(Personen[[#This Row],[email]])</f>
        <v>stacey.joeann@yopmail.com</v>
      </c>
      <c r="L899" s="1" t="str">
        <f>SUBSTITUTE(Personen[[#This Row],[email klein]],"yopmail.com","am-gym.at")</f>
        <v>stacey.joeann@am-gym.at</v>
      </c>
      <c r="M899" s="1" t="str">
        <f>REPLACE(Personen[[#This Row],[email klein]],LEN(K899)-11,12,"@am-gym.at")</f>
        <v>stacey.joeann@am-gym.at</v>
      </c>
    </row>
    <row r="900" spans="1:13" x14ac:dyDescent="0.3">
      <c r="A900">
        <v>1898</v>
      </c>
      <c r="B900" s="1" t="s">
        <v>2013</v>
      </c>
      <c r="C900" s="1" t="s">
        <v>2014</v>
      </c>
      <c r="D900" s="1" t="s">
        <v>2015</v>
      </c>
      <c r="E900">
        <v>19</v>
      </c>
      <c r="F900" s="2">
        <v>9169.07</v>
      </c>
      <c r="G900">
        <v>1</v>
      </c>
      <c r="H900" t="str">
        <f>IF(Personen[[#This Row],[Geschlecht_orig]]=0,"nb",IF(G900=1,"m","w"))</f>
        <v>m</v>
      </c>
      <c r="I900" t="str">
        <f t="shared" si="14"/>
        <v>erwachsen</v>
      </c>
      <c r="J900" t="str">
        <f>VLOOKUP(Personen[[#This Row],[Alter]],Altergruppe!$A$1:$C$7,3,TRUE)</f>
        <v>Erwachsene/r</v>
      </c>
      <c r="K900" s="1" t="str">
        <f>LOWER(Personen[[#This Row],[email]])</f>
        <v>eugine.damarra@yopmail.com</v>
      </c>
      <c r="L900" s="1" t="str">
        <f>SUBSTITUTE(Personen[[#This Row],[email klein]],"yopmail.com","am-gym.at")</f>
        <v>eugine.damarra@am-gym.at</v>
      </c>
      <c r="M900" s="1" t="str">
        <f>REPLACE(Personen[[#This Row],[email klein]],LEN(K900)-11,12,"@am-gym.at")</f>
        <v>eugine.damarra@am-gym.at</v>
      </c>
    </row>
    <row r="901" spans="1:13" x14ac:dyDescent="0.3">
      <c r="A901">
        <v>1899</v>
      </c>
      <c r="B901" s="1" t="s">
        <v>1896</v>
      </c>
      <c r="C901" s="1" t="s">
        <v>1493</v>
      </c>
      <c r="D901" s="1" t="s">
        <v>2016</v>
      </c>
      <c r="E901">
        <v>39</v>
      </c>
      <c r="F901" s="2">
        <v>9815.56</v>
      </c>
      <c r="G901">
        <v>0</v>
      </c>
      <c r="H901" t="str">
        <f>IF(Personen[[#This Row],[Geschlecht_orig]]=0,"nb",IF(G901=1,"m","w"))</f>
        <v>nb</v>
      </c>
      <c r="I901" t="str">
        <f t="shared" si="14"/>
        <v>erwachsen</v>
      </c>
      <c r="J901" t="str">
        <f>VLOOKUP(Personen[[#This Row],[Alter]],Altergruppe!$A$1:$C$7,3,TRUE)</f>
        <v>Erwachsene/r</v>
      </c>
      <c r="K901" s="1" t="str">
        <f>LOWER(Personen[[#This Row],[email]])</f>
        <v>catrina.urania@yopmail.com</v>
      </c>
      <c r="L901" s="1" t="str">
        <f>SUBSTITUTE(Personen[[#This Row],[email klein]],"yopmail.com","am-gym.at")</f>
        <v>catrina.urania@am-gym.at</v>
      </c>
      <c r="M901" s="1" t="str">
        <f>REPLACE(Personen[[#This Row],[email klein]],LEN(K901)-11,12,"@am-gym.at")</f>
        <v>catrina.urania@am-gym.at</v>
      </c>
    </row>
    <row r="902" spans="1:13" x14ac:dyDescent="0.3">
      <c r="A902">
        <v>1900</v>
      </c>
      <c r="B902" s="1" t="s">
        <v>2017</v>
      </c>
      <c r="C902" s="1" t="s">
        <v>2018</v>
      </c>
      <c r="D902" s="1" t="s">
        <v>2019</v>
      </c>
      <c r="E902">
        <v>94</v>
      </c>
      <c r="F902" s="2">
        <v>3293.83</v>
      </c>
      <c r="G902">
        <v>0</v>
      </c>
      <c r="H902" t="str">
        <f>IF(Personen[[#This Row],[Geschlecht_orig]]=0,"nb",IF(G902=1,"m","w"))</f>
        <v>nb</v>
      </c>
      <c r="I902" t="str">
        <f t="shared" si="14"/>
        <v>erwachsen</v>
      </c>
      <c r="J902" t="str">
        <f>VLOOKUP(Personen[[#This Row],[Alter]],Altergruppe!$A$1:$C$7,3,TRUE)</f>
        <v>Pensionist/in</v>
      </c>
      <c r="K902" s="1" t="str">
        <f>LOWER(Personen[[#This Row],[email]])</f>
        <v>mireielle.tacye@yopmail.com</v>
      </c>
      <c r="L902" s="1" t="str">
        <f>SUBSTITUTE(Personen[[#This Row],[email klein]],"yopmail.com","am-gym.at")</f>
        <v>mireielle.tacye@am-gym.at</v>
      </c>
      <c r="M902" s="1" t="str">
        <f>REPLACE(Personen[[#This Row],[email klein]],LEN(K902)-11,12,"@am-gym.at")</f>
        <v>mireielle.tacye@am-gym.at</v>
      </c>
    </row>
    <row r="903" spans="1:13" x14ac:dyDescent="0.3">
      <c r="A903">
        <v>1901</v>
      </c>
      <c r="B903" s="1" t="s">
        <v>1328</v>
      </c>
      <c r="C903" s="1" t="s">
        <v>2020</v>
      </c>
      <c r="D903" s="1" t="s">
        <v>2021</v>
      </c>
      <c r="E903">
        <v>44</v>
      </c>
      <c r="F903" s="2">
        <v>2243.21</v>
      </c>
      <c r="G903">
        <v>0</v>
      </c>
      <c r="H903" t="str">
        <f>IF(Personen[[#This Row],[Geschlecht_orig]]=0,"nb",IF(G903=1,"m","w"))</f>
        <v>nb</v>
      </c>
      <c r="I903" t="str">
        <f t="shared" si="14"/>
        <v>erwachsen</v>
      </c>
      <c r="J903" t="str">
        <f>VLOOKUP(Personen[[#This Row],[Alter]],Altergruppe!$A$1:$C$7,3,TRUE)</f>
        <v>Erwachsene/r</v>
      </c>
      <c r="K903" s="1" t="str">
        <f>LOWER(Personen[[#This Row],[email]])</f>
        <v>lyssa.bow@yopmail.com</v>
      </c>
      <c r="L903" s="1" t="str">
        <f>SUBSTITUTE(Personen[[#This Row],[email klein]],"yopmail.com","am-gym.at")</f>
        <v>lyssa.bow@am-gym.at</v>
      </c>
      <c r="M903" s="1" t="str">
        <f>REPLACE(Personen[[#This Row],[email klein]],LEN(K903)-11,12,"@am-gym.at")</f>
        <v>lyssa.bow@am-gym.at</v>
      </c>
    </row>
    <row r="904" spans="1:13" x14ac:dyDescent="0.3">
      <c r="A904">
        <v>1902</v>
      </c>
      <c r="B904" s="1" t="s">
        <v>1720</v>
      </c>
      <c r="C904" s="1" t="s">
        <v>1065</v>
      </c>
      <c r="D904" s="1" t="s">
        <v>2022</v>
      </c>
      <c r="E904">
        <v>18</v>
      </c>
      <c r="F904" s="2">
        <v>6378.24</v>
      </c>
      <c r="G904">
        <v>0</v>
      </c>
      <c r="H904" t="str">
        <f>IF(Personen[[#This Row],[Geschlecht_orig]]=0,"nb",IF(G904=1,"m","w"))</f>
        <v>nb</v>
      </c>
      <c r="I904" t="str">
        <f t="shared" si="14"/>
        <v>erwachsen</v>
      </c>
      <c r="J904" t="str">
        <f>VLOOKUP(Personen[[#This Row],[Alter]],Altergruppe!$A$1:$C$7,3,TRUE)</f>
        <v>Erwachsene/r</v>
      </c>
      <c r="K904" s="1" t="str">
        <f>LOWER(Personen[[#This Row],[email]])</f>
        <v>bettine.santoro@yopmail.com</v>
      </c>
      <c r="L904" s="1" t="str">
        <f>SUBSTITUTE(Personen[[#This Row],[email klein]],"yopmail.com","am-gym.at")</f>
        <v>bettine.santoro@am-gym.at</v>
      </c>
      <c r="M904" s="1" t="str">
        <f>REPLACE(Personen[[#This Row],[email klein]],LEN(K904)-11,12,"@am-gym.at")</f>
        <v>bettine.santoro@am-gym.at</v>
      </c>
    </row>
    <row r="905" spans="1:13" x14ac:dyDescent="0.3">
      <c r="A905">
        <v>1903</v>
      </c>
      <c r="B905" s="1" t="s">
        <v>2023</v>
      </c>
      <c r="C905" s="1" t="s">
        <v>2024</v>
      </c>
      <c r="D905" s="1" t="s">
        <v>2025</v>
      </c>
      <c r="E905">
        <v>81</v>
      </c>
      <c r="F905" s="2">
        <v>4428.58</v>
      </c>
      <c r="G905">
        <v>1</v>
      </c>
      <c r="H905" t="str">
        <f>IF(Personen[[#This Row],[Geschlecht_orig]]=0,"nb",IF(G905=1,"m","w"))</f>
        <v>m</v>
      </c>
      <c r="I905" t="str">
        <f t="shared" si="14"/>
        <v>erwachsen</v>
      </c>
      <c r="J905" t="str">
        <f>VLOOKUP(Personen[[#This Row],[Alter]],Altergruppe!$A$1:$C$7,3,TRUE)</f>
        <v>Pensionist/in</v>
      </c>
      <c r="K905" s="1" t="str">
        <f>LOWER(Personen[[#This Row],[email]])</f>
        <v>sophia.virgin@yopmail.com</v>
      </c>
      <c r="L905" s="1" t="str">
        <f>SUBSTITUTE(Personen[[#This Row],[email klein]],"yopmail.com","am-gym.at")</f>
        <v>sophia.virgin@am-gym.at</v>
      </c>
      <c r="M905" s="1" t="str">
        <f>REPLACE(Personen[[#This Row],[email klein]],LEN(K905)-11,12,"@am-gym.at")</f>
        <v>sophia.virgin@am-gym.at</v>
      </c>
    </row>
    <row r="906" spans="1:13" x14ac:dyDescent="0.3">
      <c r="A906">
        <v>1904</v>
      </c>
      <c r="B906" s="1" t="s">
        <v>1445</v>
      </c>
      <c r="C906" s="1" t="s">
        <v>71</v>
      </c>
      <c r="D906" s="1" t="s">
        <v>2026</v>
      </c>
      <c r="E906">
        <v>60</v>
      </c>
      <c r="F906" s="2">
        <v>8565.18</v>
      </c>
      <c r="G906">
        <v>1</v>
      </c>
      <c r="H906" t="str">
        <f>IF(Personen[[#This Row],[Geschlecht_orig]]=0,"nb",IF(G906=1,"m","w"))</f>
        <v>m</v>
      </c>
      <c r="I906" t="str">
        <f t="shared" si="14"/>
        <v>erwachsen</v>
      </c>
      <c r="J906" t="str">
        <f>VLOOKUP(Personen[[#This Row],[Alter]],Altergruppe!$A$1:$C$7,3,TRUE)</f>
        <v>Erwachsene/r</v>
      </c>
      <c r="K906" s="1" t="str">
        <f>LOWER(Personen[[#This Row],[email]])</f>
        <v>ursulina.camden@yopmail.com</v>
      </c>
      <c r="L906" s="1" t="str">
        <f>SUBSTITUTE(Personen[[#This Row],[email klein]],"yopmail.com","am-gym.at")</f>
        <v>ursulina.camden@am-gym.at</v>
      </c>
      <c r="M906" s="1" t="str">
        <f>REPLACE(Personen[[#This Row],[email klein]],LEN(K906)-11,12,"@am-gym.at")</f>
        <v>ursulina.camden@am-gym.at</v>
      </c>
    </row>
    <row r="907" spans="1:13" x14ac:dyDescent="0.3">
      <c r="A907">
        <v>1905</v>
      </c>
      <c r="B907" s="1" t="s">
        <v>1272</v>
      </c>
      <c r="C907" s="1" t="s">
        <v>2027</v>
      </c>
      <c r="D907" s="1" t="s">
        <v>2028</v>
      </c>
      <c r="E907">
        <v>68</v>
      </c>
      <c r="F907" s="2">
        <v>5755.05</v>
      </c>
      <c r="G907">
        <v>2</v>
      </c>
      <c r="H907" t="str">
        <f>IF(Personen[[#This Row],[Geschlecht_orig]]=0,"nb",IF(G907=1,"m","w"))</f>
        <v>w</v>
      </c>
      <c r="I907" t="str">
        <f t="shared" si="14"/>
        <v>erwachsen</v>
      </c>
      <c r="J907" t="str">
        <f>VLOOKUP(Personen[[#This Row],[Alter]],Altergruppe!$A$1:$C$7,3,TRUE)</f>
        <v>Pensionist/in</v>
      </c>
      <c r="K907" s="1" t="str">
        <f>LOWER(Personen[[#This Row],[email]])</f>
        <v>lucille.ledah@yopmail.com</v>
      </c>
      <c r="L907" s="1" t="str">
        <f>SUBSTITUTE(Personen[[#This Row],[email klein]],"yopmail.com","am-gym.at")</f>
        <v>lucille.ledah@am-gym.at</v>
      </c>
      <c r="M907" s="1" t="str">
        <f>REPLACE(Personen[[#This Row],[email klein]],LEN(K907)-11,12,"@am-gym.at")</f>
        <v>lucille.ledah@am-gym.at</v>
      </c>
    </row>
    <row r="908" spans="1:13" x14ac:dyDescent="0.3">
      <c r="A908">
        <v>1906</v>
      </c>
      <c r="B908" s="1" t="s">
        <v>410</v>
      </c>
      <c r="C908" s="1" t="s">
        <v>2029</v>
      </c>
      <c r="D908" s="1" t="s">
        <v>2030</v>
      </c>
      <c r="E908">
        <v>34</v>
      </c>
      <c r="F908" s="2">
        <v>2544.36</v>
      </c>
      <c r="G908">
        <v>2</v>
      </c>
      <c r="H908" t="str">
        <f>IF(Personen[[#This Row],[Geschlecht_orig]]=0,"nb",IF(G908=1,"m","w"))</f>
        <v>w</v>
      </c>
      <c r="I908" t="str">
        <f t="shared" si="14"/>
        <v>erwachsen</v>
      </c>
      <c r="J908" t="str">
        <f>VLOOKUP(Personen[[#This Row],[Alter]],Altergruppe!$A$1:$C$7,3,TRUE)</f>
        <v>Erwachsene/r</v>
      </c>
      <c r="K908" s="1" t="str">
        <f>LOWER(Personen[[#This Row],[email]])</f>
        <v>carol-jean.plato@yopmail.com</v>
      </c>
      <c r="L908" s="1" t="str">
        <f>SUBSTITUTE(Personen[[#This Row],[email klein]],"yopmail.com","am-gym.at")</f>
        <v>carol-jean.plato@am-gym.at</v>
      </c>
      <c r="M908" s="1" t="str">
        <f>REPLACE(Personen[[#This Row],[email klein]],LEN(K908)-11,12,"@am-gym.at")</f>
        <v>carol-jean.plato@am-gym.at</v>
      </c>
    </row>
    <row r="909" spans="1:13" x14ac:dyDescent="0.3">
      <c r="A909">
        <v>1907</v>
      </c>
      <c r="B909" s="1" t="s">
        <v>2031</v>
      </c>
      <c r="C909" s="1" t="s">
        <v>1646</v>
      </c>
      <c r="D909" s="1" t="s">
        <v>2032</v>
      </c>
      <c r="E909">
        <v>54</v>
      </c>
      <c r="F909" s="2">
        <v>512.92999999999995</v>
      </c>
      <c r="G909">
        <v>1</v>
      </c>
      <c r="H909" t="str">
        <f>IF(Personen[[#This Row],[Geschlecht_orig]]=0,"nb",IF(G909=1,"m","w"))</f>
        <v>m</v>
      </c>
      <c r="I909" t="str">
        <f t="shared" si="14"/>
        <v>erwachsen</v>
      </c>
      <c r="J909" t="str">
        <f>VLOOKUP(Personen[[#This Row],[Alter]],Altergruppe!$A$1:$C$7,3,TRUE)</f>
        <v>Erwachsene/r</v>
      </c>
      <c r="K909" s="1" t="str">
        <f>LOWER(Personen[[#This Row],[email]])</f>
        <v>dania.lorenz@yopmail.com</v>
      </c>
      <c r="L909" s="1" t="str">
        <f>SUBSTITUTE(Personen[[#This Row],[email klein]],"yopmail.com","am-gym.at")</f>
        <v>dania.lorenz@am-gym.at</v>
      </c>
      <c r="M909" s="1" t="str">
        <f>REPLACE(Personen[[#This Row],[email klein]],LEN(K909)-11,12,"@am-gym.at")</f>
        <v>dania.lorenz@am-gym.at</v>
      </c>
    </row>
    <row r="910" spans="1:13" x14ac:dyDescent="0.3">
      <c r="A910">
        <v>1908</v>
      </c>
      <c r="B910" s="1" t="s">
        <v>1099</v>
      </c>
      <c r="C910" s="1" t="s">
        <v>2033</v>
      </c>
      <c r="D910" s="1" t="s">
        <v>2034</v>
      </c>
      <c r="E910">
        <v>37</v>
      </c>
      <c r="F910" s="2">
        <v>1243.05</v>
      </c>
      <c r="G910">
        <v>0</v>
      </c>
      <c r="H910" t="str">
        <f>IF(Personen[[#This Row],[Geschlecht_orig]]=0,"nb",IF(G910=1,"m","w"))</f>
        <v>nb</v>
      </c>
      <c r="I910" t="str">
        <f t="shared" si="14"/>
        <v>erwachsen</v>
      </c>
      <c r="J910" t="str">
        <f>VLOOKUP(Personen[[#This Row],[Alter]],Altergruppe!$A$1:$C$7,3,TRUE)</f>
        <v>Erwachsene/r</v>
      </c>
      <c r="K910" s="1" t="str">
        <f>LOWER(Personen[[#This Row],[email]])</f>
        <v>ann-marie.newell@yopmail.com</v>
      </c>
      <c r="L910" s="1" t="str">
        <f>SUBSTITUTE(Personen[[#This Row],[email klein]],"yopmail.com","am-gym.at")</f>
        <v>ann-marie.newell@am-gym.at</v>
      </c>
      <c r="M910" s="1" t="str">
        <f>REPLACE(Personen[[#This Row],[email klein]],LEN(K910)-11,12,"@am-gym.at")</f>
        <v>ann-marie.newell@am-gym.at</v>
      </c>
    </row>
    <row r="911" spans="1:13" x14ac:dyDescent="0.3">
      <c r="A911">
        <v>1909</v>
      </c>
      <c r="B911" s="1" t="s">
        <v>49</v>
      </c>
      <c r="C911" s="1" t="s">
        <v>138</v>
      </c>
      <c r="D911" s="1" t="s">
        <v>2035</v>
      </c>
      <c r="E911">
        <v>50</v>
      </c>
      <c r="F911" s="2">
        <v>8619.19</v>
      </c>
      <c r="G911">
        <v>1</v>
      </c>
      <c r="H911" t="str">
        <f>IF(Personen[[#This Row],[Geschlecht_orig]]=0,"nb",IF(G911=1,"m","w"))</f>
        <v>m</v>
      </c>
      <c r="I911" t="str">
        <f t="shared" si="14"/>
        <v>erwachsen</v>
      </c>
      <c r="J911" t="str">
        <f>VLOOKUP(Personen[[#This Row],[Alter]],Altergruppe!$A$1:$C$7,3,TRUE)</f>
        <v>Erwachsene/r</v>
      </c>
      <c r="K911" s="1" t="str">
        <f>LOWER(Personen[[#This Row],[email]])</f>
        <v>collen.bonucci@yopmail.com</v>
      </c>
      <c r="L911" s="1" t="str">
        <f>SUBSTITUTE(Personen[[#This Row],[email klein]],"yopmail.com","am-gym.at")</f>
        <v>collen.bonucci@am-gym.at</v>
      </c>
      <c r="M911" s="1" t="str">
        <f>REPLACE(Personen[[#This Row],[email klein]],LEN(K911)-11,12,"@am-gym.at")</f>
        <v>collen.bonucci@am-gym.at</v>
      </c>
    </row>
    <row r="912" spans="1:13" x14ac:dyDescent="0.3">
      <c r="A912">
        <v>1910</v>
      </c>
      <c r="B912" s="1" t="s">
        <v>1630</v>
      </c>
      <c r="C912" s="1" t="s">
        <v>997</v>
      </c>
      <c r="D912" s="1" t="s">
        <v>2036</v>
      </c>
      <c r="E912">
        <v>95</v>
      </c>
      <c r="F912" s="2">
        <v>8640.66</v>
      </c>
      <c r="G912">
        <v>1</v>
      </c>
      <c r="H912" t="str">
        <f>IF(Personen[[#This Row],[Geschlecht_orig]]=0,"nb",IF(G912=1,"m","w"))</f>
        <v>m</v>
      </c>
      <c r="I912" t="str">
        <f t="shared" si="14"/>
        <v>erwachsen</v>
      </c>
      <c r="J912" t="str">
        <f>VLOOKUP(Personen[[#This Row],[Alter]],Altergruppe!$A$1:$C$7,3,TRUE)</f>
        <v>Pensionist/in</v>
      </c>
      <c r="K912" s="1" t="str">
        <f>LOWER(Personen[[#This Row],[email]])</f>
        <v>maye.brotherson@yopmail.com</v>
      </c>
      <c r="L912" s="1" t="str">
        <f>SUBSTITUTE(Personen[[#This Row],[email klein]],"yopmail.com","am-gym.at")</f>
        <v>maye.brotherson@am-gym.at</v>
      </c>
      <c r="M912" s="1" t="str">
        <f>REPLACE(Personen[[#This Row],[email klein]],LEN(K912)-11,12,"@am-gym.at")</f>
        <v>maye.brotherson@am-gym.at</v>
      </c>
    </row>
    <row r="913" spans="1:13" x14ac:dyDescent="0.3">
      <c r="A913">
        <v>1911</v>
      </c>
      <c r="B913" s="1" t="s">
        <v>2037</v>
      </c>
      <c r="C913" s="1" t="s">
        <v>1510</v>
      </c>
      <c r="D913" s="1" t="s">
        <v>2038</v>
      </c>
      <c r="E913">
        <v>57</v>
      </c>
      <c r="F913" s="2">
        <v>6573.83</v>
      </c>
      <c r="G913">
        <v>2</v>
      </c>
      <c r="H913" t="str">
        <f>IF(Personen[[#This Row],[Geschlecht_orig]]=0,"nb",IF(G913=1,"m","w"))</f>
        <v>w</v>
      </c>
      <c r="I913" t="str">
        <f t="shared" si="14"/>
        <v>erwachsen</v>
      </c>
      <c r="J913" t="str">
        <f>VLOOKUP(Personen[[#This Row],[Alter]],Altergruppe!$A$1:$C$7,3,TRUE)</f>
        <v>Erwachsene/r</v>
      </c>
      <c r="K913" s="1" t="str">
        <f>LOWER(Personen[[#This Row],[email]])</f>
        <v>leia.zenas@yopmail.com</v>
      </c>
      <c r="L913" s="1" t="str">
        <f>SUBSTITUTE(Personen[[#This Row],[email klein]],"yopmail.com","am-gym.at")</f>
        <v>leia.zenas@am-gym.at</v>
      </c>
      <c r="M913" s="1" t="str">
        <f>REPLACE(Personen[[#This Row],[email klein]],LEN(K913)-11,12,"@am-gym.at")</f>
        <v>leia.zenas@am-gym.at</v>
      </c>
    </row>
    <row r="914" spans="1:13" x14ac:dyDescent="0.3">
      <c r="A914">
        <v>1912</v>
      </c>
      <c r="B914" s="1" t="s">
        <v>2039</v>
      </c>
      <c r="C914" s="1" t="s">
        <v>2040</v>
      </c>
      <c r="D914" s="1" t="s">
        <v>2041</v>
      </c>
      <c r="E914">
        <v>12</v>
      </c>
      <c r="F914" s="2">
        <v>0</v>
      </c>
      <c r="G914">
        <v>1</v>
      </c>
      <c r="H914" t="str">
        <f>IF(Personen[[#This Row],[Geschlecht_orig]]=0,"nb",IF(G914=1,"m","w"))</f>
        <v>m</v>
      </c>
      <c r="I914" t="str">
        <f t="shared" si="14"/>
        <v>unmündig</v>
      </c>
      <c r="J914" t="str">
        <f>VLOOKUP(Personen[[#This Row],[Alter]],Altergruppe!$A$1:$C$7,3,TRUE)</f>
        <v>Kind</v>
      </c>
      <c r="K914" s="1" t="str">
        <f>LOWER(Personen[[#This Row],[email]])</f>
        <v>kathi.colleen@yopmail.com</v>
      </c>
      <c r="L914" s="1" t="str">
        <f>SUBSTITUTE(Personen[[#This Row],[email klein]],"yopmail.com","am-gym.at")</f>
        <v>kathi.colleen@am-gym.at</v>
      </c>
      <c r="M914" s="1" t="str">
        <f>REPLACE(Personen[[#This Row],[email klein]],LEN(K914)-11,12,"@am-gym.at")</f>
        <v>kathi.colleen@am-gym.at</v>
      </c>
    </row>
    <row r="915" spans="1:13" x14ac:dyDescent="0.3">
      <c r="A915">
        <v>1913</v>
      </c>
      <c r="B915" s="1" t="s">
        <v>1737</v>
      </c>
      <c r="C915" s="1" t="s">
        <v>1278</v>
      </c>
      <c r="D915" s="1" t="s">
        <v>2042</v>
      </c>
      <c r="E915">
        <v>4</v>
      </c>
      <c r="F915" s="2">
        <v>0</v>
      </c>
      <c r="G915">
        <v>1</v>
      </c>
      <c r="H915" t="str">
        <f>IF(Personen[[#This Row],[Geschlecht_orig]]=0,"nb",IF(G915=1,"m","w"))</f>
        <v>m</v>
      </c>
      <c r="I915" t="str">
        <f t="shared" si="14"/>
        <v>unmündig</v>
      </c>
      <c r="J915" t="str">
        <f>VLOOKUP(Personen[[#This Row],[Alter]],Altergruppe!$A$1:$C$7,3,TRUE)</f>
        <v>Kleinkind</v>
      </c>
      <c r="K915" s="1" t="str">
        <f>LOWER(Personen[[#This Row],[email]])</f>
        <v>pamella.ilka@yopmail.com</v>
      </c>
      <c r="L915" s="1" t="str">
        <f>SUBSTITUTE(Personen[[#This Row],[email klein]],"yopmail.com","am-gym.at")</f>
        <v>pamella.ilka@am-gym.at</v>
      </c>
      <c r="M915" s="1" t="str">
        <f>REPLACE(Personen[[#This Row],[email klein]],LEN(K915)-11,12,"@am-gym.at")</f>
        <v>pamella.ilka@am-gym.at</v>
      </c>
    </row>
    <row r="916" spans="1:13" x14ac:dyDescent="0.3">
      <c r="A916">
        <v>1914</v>
      </c>
      <c r="B916" s="1" t="s">
        <v>371</v>
      </c>
      <c r="C916" s="1" t="s">
        <v>2043</v>
      </c>
      <c r="D916" s="1" t="s">
        <v>2044</v>
      </c>
      <c r="E916">
        <v>25</v>
      </c>
      <c r="F916" s="2">
        <v>7528.58</v>
      </c>
      <c r="G916">
        <v>0</v>
      </c>
      <c r="H916" t="str">
        <f>IF(Personen[[#This Row],[Geschlecht_orig]]=0,"nb",IF(G916=1,"m","w"))</f>
        <v>nb</v>
      </c>
      <c r="I916" t="str">
        <f t="shared" si="14"/>
        <v>erwachsen</v>
      </c>
      <c r="J916" t="str">
        <f>VLOOKUP(Personen[[#This Row],[Alter]],Altergruppe!$A$1:$C$7,3,TRUE)</f>
        <v>Erwachsene/r</v>
      </c>
      <c r="K916" s="1" t="str">
        <f>LOWER(Personen[[#This Row],[email]])</f>
        <v>lizzie.markman@yopmail.com</v>
      </c>
      <c r="L916" s="1" t="str">
        <f>SUBSTITUTE(Personen[[#This Row],[email klein]],"yopmail.com","am-gym.at")</f>
        <v>lizzie.markman@am-gym.at</v>
      </c>
      <c r="M916" s="1" t="str">
        <f>REPLACE(Personen[[#This Row],[email klein]],LEN(K916)-11,12,"@am-gym.at")</f>
        <v>lizzie.markman@am-gym.at</v>
      </c>
    </row>
    <row r="917" spans="1:13" x14ac:dyDescent="0.3">
      <c r="A917">
        <v>1915</v>
      </c>
      <c r="B917" s="1" t="s">
        <v>740</v>
      </c>
      <c r="C917" s="1" t="s">
        <v>1901</v>
      </c>
      <c r="D917" s="1" t="s">
        <v>2045</v>
      </c>
      <c r="E917">
        <v>62</v>
      </c>
      <c r="F917" s="2">
        <v>748.77</v>
      </c>
      <c r="G917">
        <v>2</v>
      </c>
      <c r="H917" t="str">
        <f>IF(Personen[[#This Row],[Geschlecht_orig]]=0,"nb",IF(G917=1,"m","w"))</f>
        <v>w</v>
      </c>
      <c r="I917" t="str">
        <f t="shared" si="14"/>
        <v>erwachsen</v>
      </c>
      <c r="J917" t="str">
        <f>VLOOKUP(Personen[[#This Row],[Alter]],Altergruppe!$A$1:$C$7,3,TRUE)</f>
        <v>Erwachsene/r</v>
      </c>
      <c r="K917" s="1" t="str">
        <f>LOWER(Personen[[#This Row],[email]])</f>
        <v>robinia.eliathas@yopmail.com</v>
      </c>
      <c r="L917" s="1" t="str">
        <f>SUBSTITUTE(Personen[[#This Row],[email klein]],"yopmail.com","am-gym.at")</f>
        <v>robinia.eliathas@am-gym.at</v>
      </c>
      <c r="M917" s="1" t="str">
        <f>REPLACE(Personen[[#This Row],[email klein]],LEN(K917)-11,12,"@am-gym.at")</f>
        <v>robinia.eliathas@am-gym.at</v>
      </c>
    </row>
    <row r="918" spans="1:13" x14ac:dyDescent="0.3">
      <c r="A918">
        <v>1916</v>
      </c>
      <c r="B918" s="1" t="s">
        <v>1922</v>
      </c>
      <c r="C918" s="1" t="s">
        <v>2046</v>
      </c>
      <c r="D918" s="1" t="s">
        <v>2047</v>
      </c>
      <c r="E918">
        <v>92</v>
      </c>
      <c r="F918" s="2">
        <v>5326.68</v>
      </c>
      <c r="G918">
        <v>1</v>
      </c>
      <c r="H918" t="str">
        <f>IF(Personen[[#This Row],[Geschlecht_orig]]=0,"nb",IF(G918=1,"m","w"))</f>
        <v>m</v>
      </c>
      <c r="I918" t="str">
        <f t="shared" si="14"/>
        <v>erwachsen</v>
      </c>
      <c r="J918" t="str">
        <f>VLOOKUP(Personen[[#This Row],[Alter]],Altergruppe!$A$1:$C$7,3,TRUE)</f>
        <v>Pensionist/in</v>
      </c>
      <c r="K918" s="1" t="str">
        <f>LOWER(Personen[[#This Row],[email]])</f>
        <v>joeann.deny@yopmail.com</v>
      </c>
      <c r="L918" s="1" t="str">
        <f>SUBSTITUTE(Personen[[#This Row],[email klein]],"yopmail.com","am-gym.at")</f>
        <v>joeann.deny@am-gym.at</v>
      </c>
      <c r="M918" s="1" t="str">
        <f>REPLACE(Personen[[#This Row],[email klein]],LEN(K918)-11,12,"@am-gym.at")</f>
        <v>joeann.deny@am-gym.at</v>
      </c>
    </row>
    <row r="919" spans="1:13" x14ac:dyDescent="0.3">
      <c r="A919">
        <v>1917</v>
      </c>
      <c r="B919" s="1" t="s">
        <v>2048</v>
      </c>
      <c r="C919" s="1" t="s">
        <v>1681</v>
      </c>
      <c r="D919" s="1" t="s">
        <v>2049</v>
      </c>
      <c r="E919">
        <v>56</v>
      </c>
      <c r="F919" s="2">
        <v>3863.24</v>
      </c>
      <c r="G919">
        <v>2</v>
      </c>
      <c r="H919" t="str">
        <f>IF(Personen[[#This Row],[Geschlecht_orig]]=0,"nb",IF(G919=1,"m","w"))</f>
        <v>w</v>
      </c>
      <c r="I919" t="str">
        <f t="shared" si="14"/>
        <v>erwachsen</v>
      </c>
      <c r="J919" t="str">
        <f>VLOOKUP(Personen[[#This Row],[Alter]],Altergruppe!$A$1:$C$7,3,TRUE)</f>
        <v>Erwachsene/r</v>
      </c>
      <c r="K919" s="1" t="str">
        <f>LOWER(Personen[[#This Row],[email]])</f>
        <v>jere.drus@yopmail.com</v>
      </c>
      <c r="L919" s="1" t="str">
        <f>SUBSTITUTE(Personen[[#This Row],[email klein]],"yopmail.com","am-gym.at")</f>
        <v>jere.drus@am-gym.at</v>
      </c>
      <c r="M919" s="1" t="str">
        <f>REPLACE(Personen[[#This Row],[email klein]],LEN(K919)-11,12,"@am-gym.at")</f>
        <v>jere.drus@am-gym.at</v>
      </c>
    </row>
    <row r="920" spans="1:13" x14ac:dyDescent="0.3">
      <c r="A920">
        <v>1918</v>
      </c>
      <c r="B920" s="1" t="s">
        <v>1203</v>
      </c>
      <c r="C920" s="1" t="s">
        <v>141</v>
      </c>
      <c r="D920" s="1" t="s">
        <v>2050</v>
      </c>
      <c r="E920">
        <v>68</v>
      </c>
      <c r="F920" s="2">
        <v>2216.84</v>
      </c>
      <c r="G920">
        <v>0</v>
      </c>
      <c r="H920" t="str">
        <f>IF(Personen[[#This Row],[Geschlecht_orig]]=0,"nb",IF(G920=1,"m","w"))</f>
        <v>nb</v>
      </c>
      <c r="I920" t="str">
        <f t="shared" si="14"/>
        <v>erwachsen</v>
      </c>
      <c r="J920" t="str">
        <f>VLOOKUP(Personen[[#This Row],[Alter]],Altergruppe!$A$1:$C$7,3,TRUE)</f>
        <v>Pensionist/in</v>
      </c>
      <c r="K920" s="1" t="str">
        <f>LOWER(Personen[[#This Row],[email]])</f>
        <v>clo.rooney@yopmail.com</v>
      </c>
      <c r="L920" s="1" t="str">
        <f>SUBSTITUTE(Personen[[#This Row],[email klein]],"yopmail.com","am-gym.at")</f>
        <v>clo.rooney@am-gym.at</v>
      </c>
      <c r="M920" s="1" t="str">
        <f>REPLACE(Personen[[#This Row],[email klein]],LEN(K920)-11,12,"@am-gym.at")</f>
        <v>clo.rooney@am-gym.at</v>
      </c>
    </row>
    <row r="921" spans="1:13" x14ac:dyDescent="0.3">
      <c r="A921">
        <v>1919</v>
      </c>
      <c r="B921" s="1" t="s">
        <v>1543</v>
      </c>
      <c r="C921" s="1" t="s">
        <v>26</v>
      </c>
      <c r="D921" s="1" t="s">
        <v>2051</v>
      </c>
      <c r="E921">
        <v>98</v>
      </c>
      <c r="F921" s="2">
        <v>8325.18</v>
      </c>
      <c r="G921">
        <v>0</v>
      </c>
      <c r="H921" t="str">
        <f>IF(Personen[[#This Row],[Geschlecht_orig]]=0,"nb",IF(G921=1,"m","w"))</f>
        <v>nb</v>
      </c>
      <c r="I921" t="str">
        <f t="shared" si="14"/>
        <v>erwachsen</v>
      </c>
      <c r="J921" t="str">
        <f>VLOOKUP(Personen[[#This Row],[Alter]],Altergruppe!$A$1:$C$7,3,TRUE)</f>
        <v>Pensionist/in</v>
      </c>
      <c r="K921" s="1" t="str">
        <f>LOWER(Personen[[#This Row],[email]])</f>
        <v>brena.cadmar@yopmail.com</v>
      </c>
      <c r="L921" s="1" t="str">
        <f>SUBSTITUTE(Personen[[#This Row],[email klein]],"yopmail.com","am-gym.at")</f>
        <v>brena.cadmar@am-gym.at</v>
      </c>
      <c r="M921" s="1" t="str">
        <f>REPLACE(Personen[[#This Row],[email klein]],LEN(K921)-11,12,"@am-gym.at")</f>
        <v>brena.cadmar@am-gym.at</v>
      </c>
    </row>
    <row r="922" spans="1:13" x14ac:dyDescent="0.3">
      <c r="A922">
        <v>1920</v>
      </c>
      <c r="B922" s="1" t="s">
        <v>2052</v>
      </c>
      <c r="C922" s="1" t="s">
        <v>1552</v>
      </c>
      <c r="D922" s="1" t="s">
        <v>2053</v>
      </c>
      <c r="E922">
        <v>24</v>
      </c>
      <c r="F922" s="2">
        <v>556.64</v>
      </c>
      <c r="G922">
        <v>1</v>
      </c>
      <c r="H922" t="str">
        <f>IF(Personen[[#This Row],[Geschlecht_orig]]=0,"nb",IF(G922=1,"m","w"))</f>
        <v>m</v>
      </c>
      <c r="I922" t="str">
        <f t="shared" si="14"/>
        <v>erwachsen</v>
      </c>
      <c r="J922" t="str">
        <f>VLOOKUP(Personen[[#This Row],[Alter]],Altergruppe!$A$1:$C$7,3,TRUE)</f>
        <v>Erwachsene/r</v>
      </c>
      <c r="K922" s="1" t="str">
        <f>LOWER(Personen[[#This Row],[email]])</f>
        <v>linet.blake@yopmail.com</v>
      </c>
      <c r="L922" s="1" t="str">
        <f>SUBSTITUTE(Personen[[#This Row],[email klein]],"yopmail.com","am-gym.at")</f>
        <v>linet.blake@am-gym.at</v>
      </c>
      <c r="M922" s="1" t="str">
        <f>REPLACE(Personen[[#This Row],[email klein]],LEN(K922)-11,12,"@am-gym.at")</f>
        <v>linet.blake@am-gym.at</v>
      </c>
    </row>
    <row r="923" spans="1:13" x14ac:dyDescent="0.3">
      <c r="A923">
        <v>1921</v>
      </c>
      <c r="B923" s="1" t="s">
        <v>578</v>
      </c>
      <c r="C923" s="1" t="s">
        <v>1343</v>
      </c>
      <c r="D923" s="1" t="s">
        <v>2054</v>
      </c>
      <c r="E923">
        <v>57</v>
      </c>
      <c r="F923" s="2">
        <v>7612.15</v>
      </c>
      <c r="G923">
        <v>2</v>
      </c>
      <c r="H923" t="str">
        <f>IF(Personen[[#This Row],[Geschlecht_orig]]=0,"nb",IF(G923=1,"m","w"))</f>
        <v>w</v>
      </c>
      <c r="I923" t="str">
        <f t="shared" si="14"/>
        <v>erwachsen</v>
      </c>
      <c r="J923" t="str">
        <f>VLOOKUP(Personen[[#This Row],[Alter]],Altergruppe!$A$1:$C$7,3,TRUE)</f>
        <v>Erwachsene/r</v>
      </c>
      <c r="K923" s="1" t="str">
        <f>LOWER(Personen[[#This Row],[email]])</f>
        <v>eadie.fennessy@yopmail.com</v>
      </c>
      <c r="L923" s="1" t="str">
        <f>SUBSTITUTE(Personen[[#This Row],[email klein]],"yopmail.com","am-gym.at")</f>
        <v>eadie.fennessy@am-gym.at</v>
      </c>
      <c r="M923" s="1" t="str">
        <f>REPLACE(Personen[[#This Row],[email klein]],LEN(K923)-11,12,"@am-gym.at")</f>
        <v>eadie.fennessy@am-gym.at</v>
      </c>
    </row>
    <row r="924" spans="1:13" x14ac:dyDescent="0.3">
      <c r="A924">
        <v>1922</v>
      </c>
      <c r="B924" s="1" t="s">
        <v>2055</v>
      </c>
      <c r="C924" s="1" t="s">
        <v>2056</v>
      </c>
      <c r="D924" s="1" t="s">
        <v>2057</v>
      </c>
      <c r="E924">
        <v>93</v>
      </c>
      <c r="F924" s="2">
        <v>8982.3799999999992</v>
      </c>
      <c r="G924">
        <v>1</v>
      </c>
      <c r="H924" t="str">
        <f>IF(Personen[[#This Row],[Geschlecht_orig]]=0,"nb",IF(G924=1,"m","w"))</f>
        <v>m</v>
      </c>
      <c r="I924" t="str">
        <f t="shared" si="14"/>
        <v>erwachsen</v>
      </c>
      <c r="J924" t="str">
        <f>VLOOKUP(Personen[[#This Row],[Alter]],Altergruppe!$A$1:$C$7,3,TRUE)</f>
        <v>Pensionist/in</v>
      </c>
      <c r="K924" s="1" t="str">
        <f>LOWER(Personen[[#This Row],[email]])</f>
        <v>rhea.harriman@yopmail.com</v>
      </c>
      <c r="L924" s="1" t="str">
        <f>SUBSTITUTE(Personen[[#This Row],[email klein]],"yopmail.com","am-gym.at")</f>
        <v>rhea.harriman@am-gym.at</v>
      </c>
      <c r="M924" s="1" t="str">
        <f>REPLACE(Personen[[#This Row],[email klein]],LEN(K924)-11,12,"@am-gym.at")</f>
        <v>rhea.harriman@am-gym.at</v>
      </c>
    </row>
    <row r="925" spans="1:13" x14ac:dyDescent="0.3">
      <c r="A925">
        <v>1923</v>
      </c>
      <c r="B925" s="1" t="s">
        <v>1295</v>
      </c>
      <c r="C925" s="1" t="s">
        <v>953</v>
      </c>
      <c r="D925" s="1" t="s">
        <v>2058</v>
      </c>
      <c r="E925">
        <v>88</v>
      </c>
      <c r="F925" s="2">
        <v>6901.74</v>
      </c>
      <c r="G925">
        <v>2</v>
      </c>
      <c r="H925" t="str">
        <f>IF(Personen[[#This Row],[Geschlecht_orig]]=0,"nb",IF(G925=1,"m","w"))</f>
        <v>w</v>
      </c>
      <c r="I925" t="str">
        <f t="shared" si="14"/>
        <v>erwachsen</v>
      </c>
      <c r="J925" t="str">
        <f>VLOOKUP(Personen[[#This Row],[Alter]],Altergruppe!$A$1:$C$7,3,TRUE)</f>
        <v>Pensionist/in</v>
      </c>
      <c r="K925" s="1" t="str">
        <f>LOWER(Personen[[#This Row],[email]])</f>
        <v>ulrike.weitman@yopmail.com</v>
      </c>
      <c r="L925" s="1" t="str">
        <f>SUBSTITUTE(Personen[[#This Row],[email klein]],"yopmail.com","am-gym.at")</f>
        <v>ulrike.weitman@am-gym.at</v>
      </c>
      <c r="M925" s="1" t="str">
        <f>REPLACE(Personen[[#This Row],[email klein]],LEN(K925)-11,12,"@am-gym.at")</f>
        <v>ulrike.weitman@am-gym.at</v>
      </c>
    </row>
    <row r="926" spans="1:13" x14ac:dyDescent="0.3">
      <c r="A926">
        <v>1924</v>
      </c>
      <c r="B926" s="1" t="s">
        <v>2059</v>
      </c>
      <c r="C926" s="1" t="s">
        <v>2060</v>
      </c>
      <c r="D926" s="1" t="s">
        <v>2061</v>
      </c>
      <c r="E926">
        <v>97</v>
      </c>
      <c r="F926" s="2">
        <v>5517.64</v>
      </c>
      <c r="G926">
        <v>1</v>
      </c>
      <c r="H926" t="str">
        <f>IF(Personen[[#This Row],[Geschlecht_orig]]=0,"nb",IF(G926=1,"m","w"))</f>
        <v>m</v>
      </c>
      <c r="I926" t="str">
        <f t="shared" si="14"/>
        <v>erwachsen</v>
      </c>
      <c r="J926" t="str">
        <f>VLOOKUP(Personen[[#This Row],[Alter]],Altergruppe!$A$1:$C$7,3,TRUE)</f>
        <v>Pensionist/in</v>
      </c>
      <c r="K926" s="1" t="str">
        <f>LOWER(Personen[[#This Row],[email]])</f>
        <v>korrie.zola@yopmail.com</v>
      </c>
      <c r="L926" s="1" t="str">
        <f>SUBSTITUTE(Personen[[#This Row],[email klein]],"yopmail.com","am-gym.at")</f>
        <v>korrie.zola@am-gym.at</v>
      </c>
      <c r="M926" s="1" t="str">
        <f>REPLACE(Personen[[#This Row],[email klein]],LEN(K926)-11,12,"@am-gym.at")</f>
        <v>korrie.zola@am-gym.at</v>
      </c>
    </row>
    <row r="927" spans="1:13" x14ac:dyDescent="0.3">
      <c r="A927">
        <v>1925</v>
      </c>
      <c r="B927" s="1" t="s">
        <v>2062</v>
      </c>
      <c r="C927" s="1" t="s">
        <v>2063</v>
      </c>
      <c r="D927" s="1" t="s">
        <v>2064</v>
      </c>
      <c r="E927">
        <v>100</v>
      </c>
      <c r="F927" s="2">
        <v>2744.77</v>
      </c>
      <c r="G927">
        <v>2</v>
      </c>
      <c r="H927" t="str">
        <f>IF(Personen[[#This Row],[Geschlecht_orig]]=0,"nb",IF(G927=1,"m","w"))</f>
        <v>w</v>
      </c>
      <c r="I927" t="str">
        <f t="shared" si="14"/>
        <v>erwachsen</v>
      </c>
      <c r="J927" t="str">
        <f>VLOOKUP(Personen[[#This Row],[Alter]],Altergruppe!$A$1:$C$7,3,TRUE)</f>
        <v>Pensionist/in</v>
      </c>
      <c r="K927" s="1" t="str">
        <f>LOWER(Personen[[#This Row],[email]])</f>
        <v>brana.tjon@yopmail.com</v>
      </c>
      <c r="L927" s="1" t="str">
        <f>SUBSTITUTE(Personen[[#This Row],[email klein]],"yopmail.com","am-gym.at")</f>
        <v>brana.tjon@am-gym.at</v>
      </c>
      <c r="M927" s="1" t="str">
        <f>REPLACE(Personen[[#This Row],[email klein]],LEN(K927)-11,12,"@am-gym.at")</f>
        <v>brana.tjon@am-gym.at</v>
      </c>
    </row>
    <row r="928" spans="1:13" x14ac:dyDescent="0.3">
      <c r="A928">
        <v>1926</v>
      </c>
      <c r="B928" s="1" t="s">
        <v>1779</v>
      </c>
      <c r="C928" s="1" t="s">
        <v>111</v>
      </c>
      <c r="D928" s="1" t="s">
        <v>2065</v>
      </c>
      <c r="E928">
        <v>100</v>
      </c>
      <c r="F928" s="2">
        <v>7295.17</v>
      </c>
      <c r="G928">
        <v>2</v>
      </c>
      <c r="H928" t="str">
        <f>IF(Personen[[#This Row],[Geschlecht_orig]]=0,"nb",IF(G928=1,"m","w"))</f>
        <v>w</v>
      </c>
      <c r="I928" t="str">
        <f t="shared" si="14"/>
        <v>erwachsen</v>
      </c>
      <c r="J928" t="str">
        <f>VLOOKUP(Personen[[#This Row],[Alter]],Altergruppe!$A$1:$C$7,3,TRUE)</f>
        <v>Pensionist/in</v>
      </c>
      <c r="K928" s="1" t="str">
        <f>LOWER(Personen[[#This Row],[email]])</f>
        <v>bibby.ietta@yopmail.com</v>
      </c>
      <c r="L928" s="1" t="str">
        <f>SUBSTITUTE(Personen[[#This Row],[email klein]],"yopmail.com","am-gym.at")</f>
        <v>bibby.ietta@am-gym.at</v>
      </c>
      <c r="M928" s="1" t="str">
        <f>REPLACE(Personen[[#This Row],[email klein]],LEN(K928)-11,12,"@am-gym.at")</f>
        <v>bibby.ietta@am-gym.at</v>
      </c>
    </row>
    <row r="929" spans="1:13" x14ac:dyDescent="0.3">
      <c r="A929">
        <v>1927</v>
      </c>
      <c r="B929" s="1" t="s">
        <v>667</v>
      </c>
      <c r="C929" s="1" t="s">
        <v>1822</v>
      </c>
      <c r="D929" s="1" t="s">
        <v>2066</v>
      </c>
      <c r="E929">
        <v>88</v>
      </c>
      <c r="F929" s="2">
        <v>1190.04</v>
      </c>
      <c r="G929">
        <v>2</v>
      </c>
      <c r="H929" t="str">
        <f>IF(Personen[[#This Row],[Geschlecht_orig]]=0,"nb",IF(G929=1,"m","w"))</f>
        <v>w</v>
      </c>
      <c r="I929" t="str">
        <f t="shared" si="14"/>
        <v>erwachsen</v>
      </c>
      <c r="J929" t="str">
        <f>VLOOKUP(Personen[[#This Row],[Alter]],Altergruppe!$A$1:$C$7,3,TRUE)</f>
        <v>Pensionist/in</v>
      </c>
      <c r="K929" s="1" t="str">
        <f>LOWER(Personen[[#This Row],[email]])</f>
        <v>marika.darbie@yopmail.com</v>
      </c>
      <c r="L929" s="1" t="str">
        <f>SUBSTITUTE(Personen[[#This Row],[email klein]],"yopmail.com","am-gym.at")</f>
        <v>marika.darbie@am-gym.at</v>
      </c>
      <c r="M929" s="1" t="str">
        <f>REPLACE(Personen[[#This Row],[email klein]],LEN(K929)-11,12,"@am-gym.at")</f>
        <v>marika.darbie@am-gym.at</v>
      </c>
    </row>
    <row r="930" spans="1:13" x14ac:dyDescent="0.3">
      <c r="A930">
        <v>1928</v>
      </c>
      <c r="B930" s="1" t="s">
        <v>1320</v>
      </c>
      <c r="C930" s="1" t="s">
        <v>2046</v>
      </c>
      <c r="D930" s="1" t="s">
        <v>2067</v>
      </c>
      <c r="E930">
        <v>52</v>
      </c>
      <c r="F930" s="2">
        <v>3216.37</v>
      </c>
      <c r="G930">
        <v>0</v>
      </c>
      <c r="H930" t="str">
        <f>IF(Personen[[#This Row],[Geschlecht_orig]]=0,"nb",IF(G930=1,"m","w"))</f>
        <v>nb</v>
      </c>
      <c r="I930" t="str">
        <f t="shared" si="14"/>
        <v>erwachsen</v>
      </c>
      <c r="J930" t="str">
        <f>VLOOKUP(Personen[[#This Row],[Alter]],Altergruppe!$A$1:$C$7,3,TRUE)</f>
        <v>Erwachsene/r</v>
      </c>
      <c r="K930" s="1" t="str">
        <f>LOWER(Personen[[#This Row],[email]])</f>
        <v>harrietta.deny@yopmail.com</v>
      </c>
      <c r="L930" s="1" t="str">
        <f>SUBSTITUTE(Personen[[#This Row],[email klein]],"yopmail.com","am-gym.at")</f>
        <v>harrietta.deny@am-gym.at</v>
      </c>
      <c r="M930" s="1" t="str">
        <f>REPLACE(Personen[[#This Row],[email klein]],LEN(K930)-11,12,"@am-gym.at")</f>
        <v>harrietta.deny@am-gym.at</v>
      </c>
    </row>
    <row r="931" spans="1:13" x14ac:dyDescent="0.3">
      <c r="A931">
        <v>1929</v>
      </c>
      <c r="B931" s="1" t="s">
        <v>541</v>
      </c>
      <c r="C931" s="1" t="s">
        <v>605</v>
      </c>
      <c r="D931" s="1" t="s">
        <v>2068</v>
      </c>
      <c r="E931">
        <v>51</v>
      </c>
      <c r="F931" s="2">
        <v>3475.59</v>
      </c>
      <c r="G931">
        <v>0</v>
      </c>
      <c r="H931" t="str">
        <f>IF(Personen[[#This Row],[Geschlecht_orig]]=0,"nb",IF(G931=1,"m","w"))</f>
        <v>nb</v>
      </c>
      <c r="I931" t="str">
        <f t="shared" si="14"/>
        <v>erwachsen</v>
      </c>
      <c r="J931" t="str">
        <f>VLOOKUP(Personen[[#This Row],[Alter]],Altergruppe!$A$1:$C$7,3,TRUE)</f>
        <v>Erwachsene/r</v>
      </c>
      <c r="K931" s="1" t="str">
        <f>LOWER(Personen[[#This Row],[email]])</f>
        <v>camile.marisa@yopmail.com</v>
      </c>
      <c r="L931" s="1" t="str">
        <f>SUBSTITUTE(Personen[[#This Row],[email klein]],"yopmail.com","am-gym.at")</f>
        <v>camile.marisa@am-gym.at</v>
      </c>
      <c r="M931" s="1" t="str">
        <f>REPLACE(Personen[[#This Row],[email klein]],LEN(K931)-11,12,"@am-gym.at")</f>
        <v>camile.marisa@am-gym.at</v>
      </c>
    </row>
    <row r="932" spans="1:13" x14ac:dyDescent="0.3">
      <c r="A932">
        <v>1930</v>
      </c>
      <c r="B932" s="1" t="s">
        <v>2069</v>
      </c>
      <c r="C932" s="1" t="s">
        <v>863</v>
      </c>
      <c r="D932" s="1" t="s">
        <v>2070</v>
      </c>
      <c r="E932">
        <v>58</v>
      </c>
      <c r="F932" s="2">
        <v>4329.7700000000004</v>
      </c>
      <c r="G932">
        <v>0</v>
      </c>
      <c r="H932" t="str">
        <f>IF(Personen[[#This Row],[Geschlecht_orig]]=0,"nb",IF(G932=1,"m","w"))</f>
        <v>nb</v>
      </c>
      <c r="I932" t="str">
        <f t="shared" si="14"/>
        <v>erwachsen</v>
      </c>
      <c r="J932" t="str">
        <f>VLOOKUP(Personen[[#This Row],[Alter]],Altergruppe!$A$1:$C$7,3,TRUE)</f>
        <v>Erwachsene/r</v>
      </c>
      <c r="K932" s="1" t="str">
        <f>LOWER(Personen[[#This Row],[email]])</f>
        <v>adelle.colp@yopmail.com</v>
      </c>
      <c r="L932" s="1" t="str">
        <f>SUBSTITUTE(Personen[[#This Row],[email klein]],"yopmail.com","am-gym.at")</f>
        <v>adelle.colp@am-gym.at</v>
      </c>
      <c r="M932" s="1" t="str">
        <f>REPLACE(Personen[[#This Row],[email klein]],LEN(K932)-11,12,"@am-gym.at")</f>
        <v>adelle.colp@am-gym.at</v>
      </c>
    </row>
    <row r="933" spans="1:13" x14ac:dyDescent="0.3">
      <c r="A933">
        <v>1931</v>
      </c>
      <c r="B933" s="1" t="s">
        <v>2017</v>
      </c>
      <c r="C933" s="1" t="s">
        <v>294</v>
      </c>
      <c r="D933" s="1" t="s">
        <v>2071</v>
      </c>
      <c r="E933">
        <v>2</v>
      </c>
      <c r="F933" s="2">
        <v>0</v>
      </c>
      <c r="G933">
        <v>0</v>
      </c>
      <c r="H933" t="str">
        <f>IF(Personen[[#This Row],[Geschlecht_orig]]=0,"nb",IF(G933=1,"m","w"))</f>
        <v>nb</v>
      </c>
      <c r="I933" t="str">
        <f t="shared" si="14"/>
        <v>unmündig</v>
      </c>
      <c r="J933" t="str">
        <f>VLOOKUP(Personen[[#This Row],[Alter]],Altergruppe!$A$1:$C$7,3,TRUE)</f>
        <v>Baby</v>
      </c>
      <c r="K933" s="1" t="str">
        <f>LOWER(Personen[[#This Row],[email]])</f>
        <v>mireielle.bury@yopmail.com</v>
      </c>
      <c r="L933" s="1" t="str">
        <f>SUBSTITUTE(Personen[[#This Row],[email klein]],"yopmail.com","am-gym.at")</f>
        <v>mireielle.bury@am-gym.at</v>
      </c>
      <c r="M933" s="1" t="str">
        <f>REPLACE(Personen[[#This Row],[email klein]],LEN(K933)-11,12,"@am-gym.at")</f>
        <v>mireielle.bury@am-gym.at</v>
      </c>
    </row>
    <row r="934" spans="1:13" x14ac:dyDescent="0.3">
      <c r="A934">
        <v>1932</v>
      </c>
      <c r="B934" s="1" t="s">
        <v>470</v>
      </c>
      <c r="C934" s="1" t="s">
        <v>964</v>
      </c>
      <c r="D934" s="1" t="s">
        <v>2072</v>
      </c>
      <c r="E934">
        <v>43</v>
      </c>
      <c r="F934" s="2">
        <v>3652.34</v>
      </c>
      <c r="G934">
        <v>1</v>
      </c>
      <c r="H934" t="str">
        <f>IF(Personen[[#This Row],[Geschlecht_orig]]=0,"nb",IF(G934=1,"m","w"))</f>
        <v>m</v>
      </c>
      <c r="I934" t="str">
        <f t="shared" si="14"/>
        <v>erwachsen</v>
      </c>
      <c r="J934" t="str">
        <f>VLOOKUP(Personen[[#This Row],[Alter]],Altergruppe!$A$1:$C$7,3,TRUE)</f>
        <v>Erwachsene/r</v>
      </c>
      <c r="K934" s="1" t="str">
        <f>LOWER(Personen[[#This Row],[email]])</f>
        <v>sharlene.cordi@yopmail.com</v>
      </c>
      <c r="L934" s="1" t="str">
        <f>SUBSTITUTE(Personen[[#This Row],[email klein]],"yopmail.com","am-gym.at")</f>
        <v>sharlene.cordi@am-gym.at</v>
      </c>
      <c r="M934" s="1" t="str">
        <f>REPLACE(Personen[[#This Row],[email klein]],LEN(K934)-11,12,"@am-gym.at")</f>
        <v>sharlene.cordi@am-gym.at</v>
      </c>
    </row>
    <row r="935" spans="1:13" x14ac:dyDescent="0.3">
      <c r="A935">
        <v>1933</v>
      </c>
      <c r="B935" s="1" t="s">
        <v>290</v>
      </c>
      <c r="C935" s="1" t="s">
        <v>74</v>
      </c>
      <c r="D935" s="1" t="s">
        <v>2073</v>
      </c>
      <c r="E935">
        <v>36</v>
      </c>
      <c r="F935" s="2">
        <v>860.78</v>
      </c>
      <c r="G935">
        <v>2</v>
      </c>
      <c r="H935" t="str">
        <f>IF(Personen[[#This Row],[Geschlecht_orig]]=0,"nb",IF(G935=1,"m","w"))</f>
        <v>w</v>
      </c>
      <c r="I935" t="str">
        <f t="shared" si="14"/>
        <v>erwachsen</v>
      </c>
      <c r="J935" t="str">
        <f>VLOOKUP(Personen[[#This Row],[Alter]],Altergruppe!$A$1:$C$7,3,TRUE)</f>
        <v>Erwachsene/r</v>
      </c>
      <c r="K935" s="1" t="str">
        <f>LOWER(Personen[[#This Row],[email]])</f>
        <v>neila.cimbura@yopmail.com</v>
      </c>
      <c r="L935" s="1" t="str">
        <f>SUBSTITUTE(Personen[[#This Row],[email klein]],"yopmail.com","am-gym.at")</f>
        <v>neila.cimbura@am-gym.at</v>
      </c>
      <c r="M935" s="1" t="str">
        <f>REPLACE(Personen[[#This Row],[email klein]],LEN(K935)-11,12,"@am-gym.at")</f>
        <v>neila.cimbura@am-gym.at</v>
      </c>
    </row>
    <row r="936" spans="1:13" x14ac:dyDescent="0.3">
      <c r="A936">
        <v>1934</v>
      </c>
      <c r="B936" s="1" t="s">
        <v>211</v>
      </c>
      <c r="C936" s="1" t="s">
        <v>405</v>
      </c>
      <c r="D936" s="1" t="s">
        <v>2074</v>
      </c>
      <c r="E936">
        <v>71</v>
      </c>
      <c r="F936" s="2">
        <v>2019.69</v>
      </c>
      <c r="G936">
        <v>2</v>
      </c>
      <c r="H936" t="str">
        <f>IF(Personen[[#This Row],[Geschlecht_orig]]=0,"nb",IF(G936=1,"m","w"))</f>
        <v>w</v>
      </c>
      <c r="I936" t="str">
        <f t="shared" si="14"/>
        <v>erwachsen</v>
      </c>
      <c r="J936" t="str">
        <f>VLOOKUP(Personen[[#This Row],[Alter]],Altergruppe!$A$1:$C$7,3,TRUE)</f>
        <v>Pensionist/in</v>
      </c>
      <c r="K936" s="1" t="str">
        <f>LOWER(Personen[[#This Row],[email]])</f>
        <v>wileen.wenda@yopmail.com</v>
      </c>
      <c r="L936" s="1" t="str">
        <f>SUBSTITUTE(Personen[[#This Row],[email klein]],"yopmail.com","am-gym.at")</f>
        <v>wileen.wenda@am-gym.at</v>
      </c>
      <c r="M936" s="1" t="str">
        <f>REPLACE(Personen[[#This Row],[email klein]],LEN(K936)-11,12,"@am-gym.at")</f>
        <v>wileen.wenda@am-gym.at</v>
      </c>
    </row>
    <row r="937" spans="1:13" x14ac:dyDescent="0.3">
      <c r="A937">
        <v>1935</v>
      </c>
      <c r="B937" s="1" t="s">
        <v>578</v>
      </c>
      <c r="C937" s="1" t="s">
        <v>1679</v>
      </c>
      <c r="D937" s="1" t="s">
        <v>2075</v>
      </c>
      <c r="E937">
        <v>29</v>
      </c>
      <c r="F937" s="2">
        <v>2945.24</v>
      </c>
      <c r="G937">
        <v>1</v>
      </c>
      <c r="H937" t="str">
        <f>IF(Personen[[#This Row],[Geschlecht_orig]]=0,"nb",IF(G937=1,"m","w"))</f>
        <v>m</v>
      </c>
      <c r="I937" t="str">
        <f t="shared" si="14"/>
        <v>erwachsen</v>
      </c>
      <c r="J937" t="str">
        <f>VLOOKUP(Personen[[#This Row],[Alter]],Altergruppe!$A$1:$C$7,3,TRUE)</f>
        <v>Erwachsene/r</v>
      </c>
      <c r="K937" s="1" t="str">
        <f>LOWER(Personen[[#This Row],[email]])</f>
        <v>eadie.louanna@yopmail.com</v>
      </c>
      <c r="L937" s="1" t="str">
        <f>SUBSTITUTE(Personen[[#This Row],[email klein]],"yopmail.com","am-gym.at")</f>
        <v>eadie.louanna@am-gym.at</v>
      </c>
      <c r="M937" s="1" t="str">
        <f>REPLACE(Personen[[#This Row],[email klein]],LEN(K937)-11,12,"@am-gym.at")</f>
        <v>eadie.louanna@am-gym.at</v>
      </c>
    </row>
    <row r="938" spans="1:13" x14ac:dyDescent="0.3">
      <c r="A938">
        <v>1936</v>
      </c>
      <c r="B938" s="1" t="s">
        <v>980</v>
      </c>
      <c r="C938" s="1" t="s">
        <v>2076</v>
      </c>
      <c r="D938" s="1" t="s">
        <v>2077</v>
      </c>
      <c r="E938">
        <v>71</v>
      </c>
      <c r="F938" s="2">
        <v>5551.74</v>
      </c>
      <c r="G938">
        <v>0</v>
      </c>
      <c r="H938" t="str">
        <f>IF(Personen[[#This Row],[Geschlecht_orig]]=0,"nb",IF(G938=1,"m","w"))</f>
        <v>nb</v>
      </c>
      <c r="I938" t="str">
        <f t="shared" si="14"/>
        <v>erwachsen</v>
      </c>
      <c r="J938" t="str">
        <f>VLOOKUP(Personen[[#This Row],[Alter]],Altergruppe!$A$1:$C$7,3,TRUE)</f>
        <v>Pensionist/in</v>
      </c>
      <c r="K938" s="1" t="str">
        <f>LOWER(Personen[[#This Row],[email]])</f>
        <v>marita.rosalba@yopmail.com</v>
      </c>
      <c r="L938" s="1" t="str">
        <f>SUBSTITUTE(Personen[[#This Row],[email klein]],"yopmail.com","am-gym.at")</f>
        <v>marita.rosalba@am-gym.at</v>
      </c>
      <c r="M938" s="1" t="str">
        <f>REPLACE(Personen[[#This Row],[email klein]],LEN(K938)-11,12,"@am-gym.at")</f>
        <v>marita.rosalba@am-gym.at</v>
      </c>
    </row>
    <row r="939" spans="1:13" x14ac:dyDescent="0.3">
      <c r="A939">
        <v>1937</v>
      </c>
      <c r="B939" s="1" t="s">
        <v>399</v>
      </c>
      <c r="C939" s="1" t="s">
        <v>2078</v>
      </c>
      <c r="D939" s="1" t="s">
        <v>2079</v>
      </c>
      <c r="E939">
        <v>68</v>
      </c>
      <c r="F939" s="2">
        <v>9108.5400000000009</v>
      </c>
      <c r="G939">
        <v>2</v>
      </c>
      <c r="H939" t="str">
        <f>IF(Personen[[#This Row],[Geschlecht_orig]]=0,"nb",IF(G939=1,"m","w"))</f>
        <v>w</v>
      </c>
      <c r="I939" t="str">
        <f t="shared" si="14"/>
        <v>erwachsen</v>
      </c>
      <c r="J939" t="str">
        <f>VLOOKUP(Personen[[#This Row],[Alter]],Altergruppe!$A$1:$C$7,3,TRUE)</f>
        <v>Pensionist/in</v>
      </c>
      <c r="K939" s="1" t="str">
        <f>LOWER(Personen[[#This Row],[email]])</f>
        <v>jasmina.dudley@yopmail.com</v>
      </c>
      <c r="L939" s="1" t="str">
        <f>SUBSTITUTE(Personen[[#This Row],[email klein]],"yopmail.com","am-gym.at")</f>
        <v>jasmina.dudley@am-gym.at</v>
      </c>
      <c r="M939" s="1" t="str">
        <f>REPLACE(Personen[[#This Row],[email klein]],LEN(K939)-11,12,"@am-gym.at")</f>
        <v>jasmina.dudley@am-gym.at</v>
      </c>
    </row>
    <row r="940" spans="1:13" x14ac:dyDescent="0.3">
      <c r="A940">
        <v>1938</v>
      </c>
      <c r="B940" s="1" t="s">
        <v>2080</v>
      </c>
      <c r="C940" s="1" t="s">
        <v>2081</v>
      </c>
      <c r="D940" s="1" t="s">
        <v>2082</v>
      </c>
      <c r="E940">
        <v>15</v>
      </c>
      <c r="F940" s="2">
        <v>0</v>
      </c>
      <c r="G940">
        <v>1</v>
      </c>
      <c r="H940" t="str">
        <f>IF(Personen[[#This Row],[Geschlecht_orig]]=0,"nb",IF(G940=1,"m","w"))</f>
        <v>m</v>
      </c>
      <c r="I940" t="str">
        <f t="shared" si="14"/>
        <v>minderjährig</v>
      </c>
      <c r="J940" t="str">
        <f>VLOOKUP(Personen[[#This Row],[Alter]],Altergruppe!$A$1:$C$7,3,TRUE)</f>
        <v>Jugendliche/r</v>
      </c>
      <c r="K940" s="1" t="str">
        <f>LOWER(Personen[[#This Row],[email]])</f>
        <v>tracey.durware@yopmail.com</v>
      </c>
      <c r="L940" s="1" t="str">
        <f>SUBSTITUTE(Personen[[#This Row],[email klein]],"yopmail.com","am-gym.at")</f>
        <v>tracey.durware@am-gym.at</v>
      </c>
      <c r="M940" s="1" t="str">
        <f>REPLACE(Personen[[#This Row],[email klein]],LEN(K940)-11,12,"@am-gym.at")</f>
        <v>tracey.durware@am-gym.at</v>
      </c>
    </row>
    <row r="941" spans="1:13" x14ac:dyDescent="0.3">
      <c r="A941">
        <v>1939</v>
      </c>
      <c r="B941" s="1" t="s">
        <v>1378</v>
      </c>
      <c r="C941" s="1" t="s">
        <v>2083</v>
      </c>
      <c r="D941" s="1" t="s">
        <v>2084</v>
      </c>
      <c r="E941">
        <v>7</v>
      </c>
      <c r="F941" s="2">
        <v>0</v>
      </c>
      <c r="G941">
        <v>0</v>
      </c>
      <c r="H941" t="str">
        <f>IF(Personen[[#This Row],[Geschlecht_orig]]=0,"nb",IF(G941=1,"m","w"))</f>
        <v>nb</v>
      </c>
      <c r="I941" t="str">
        <f t="shared" si="14"/>
        <v>unmündig</v>
      </c>
      <c r="J941" t="str">
        <f>VLOOKUP(Personen[[#This Row],[Alter]],Altergruppe!$A$1:$C$7,3,TRUE)</f>
        <v>Kind</v>
      </c>
      <c r="K941" s="1" t="str">
        <f>LOWER(Personen[[#This Row],[email]])</f>
        <v>lila.nisbet@yopmail.com</v>
      </c>
      <c r="L941" s="1" t="str">
        <f>SUBSTITUTE(Personen[[#This Row],[email klein]],"yopmail.com","am-gym.at")</f>
        <v>lila.nisbet@am-gym.at</v>
      </c>
      <c r="M941" s="1" t="str">
        <f>REPLACE(Personen[[#This Row],[email klein]],LEN(K941)-11,12,"@am-gym.at")</f>
        <v>lila.nisbet@am-gym.at</v>
      </c>
    </row>
    <row r="942" spans="1:13" x14ac:dyDescent="0.3">
      <c r="A942">
        <v>1940</v>
      </c>
      <c r="B942" s="1" t="s">
        <v>1808</v>
      </c>
      <c r="C942" s="1" t="s">
        <v>405</v>
      </c>
      <c r="D942" s="1" t="s">
        <v>2085</v>
      </c>
      <c r="E942">
        <v>100</v>
      </c>
      <c r="F942" s="2">
        <v>282.88</v>
      </c>
      <c r="G942">
        <v>2</v>
      </c>
      <c r="H942" t="str">
        <f>IF(Personen[[#This Row],[Geschlecht_orig]]=0,"nb",IF(G942=1,"m","w"))</f>
        <v>w</v>
      </c>
      <c r="I942" t="str">
        <f t="shared" si="14"/>
        <v>erwachsen</v>
      </c>
      <c r="J942" t="str">
        <f>VLOOKUP(Personen[[#This Row],[Alter]],Altergruppe!$A$1:$C$7,3,TRUE)</f>
        <v>Pensionist/in</v>
      </c>
      <c r="K942" s="1" t="str">
        <f>LOWER(Personen[[#This Row],[email]])</f>
        <v>flo.wenda@yopmail.com</v>
      </c>
      <c r="L942" s="1" t="str">
        <f>SUBSTITUTE(Personen[[#This Row],[email klein]],"yopmail.com","am-gym.at")</f>
        <v>flo.wenda@am-gym.at</v>
      </c>
      <c r="M942" s="1" t="str">
        <f>REPLACE(Personen[[#This Row],[email klein]],LEN(K942)-11,12,"@am-gym.at")</f>
        <v>flo.wenda@am-gym.at</v>
      </c>
    </row>
    <row r="943" spans="1:13" x14ac:dyDescent="0.3">
      <c r="A943">
        <v>1941</v>
      </c>
      <c r="B943" s="1" t="s">
        <v>701</v>
      </c>
      <c r="C943" s="1" t="s">
        <v>2086</v>
      </c>
      <c r="D943" s="1" t="s">
        <v>2087</v>
      </c>
      <c r="E943">
        <v>33</v>
      </c>
      <c r="F943" s="2">
        <v>2856.59</v>
      </c>
      <c r="G943">
        <v>1</v>
      </c>
      <c r="H943" t="str">
        <f>IF(Personen[[#This Row],[Geschlecht_orig]]=0,"nb",IF(G943=1,"m","w"))</f>
        <v>m</v>
      </c>
      <c r="I943" t="str">
        <f t="shared" si="14"/>
        <v>erwachsen</v>
      </c>
      <c r="J943" t="str">
        <f>VLOOKUP(Personen[[#This Row],[Alter]],Altergruppe!$A$1:$C$7,3,TRUE)</f>
        <v>Erwachsene/r</v>
      </c>
      <c r="K943" s="1" t="str">
        <f>LOWER(Personen[[#This Row],[email]])</f>
        <v>verla.klemperer@yopmail.com</v>
      </c>
      <c r="L943" s="1" t="str">
        <f>SUBSTITUTE(Personen[[#This Row],[email klein]],"yopmail.com","am-gym.at")</f>
        <v>verla.klemperer@am-gym.at</v>
      </c>
      <c r="M943" s="1" t="str">
        <f>REPLACE(Personen[[#This Row],[email klein]],LEN(K943)-11,12,"@am-gym.at")</f>
        <v>verla.klemperer@am-gym.at</v>
      </c>
    </row>
    <row r="944" spans="1:13" x14ac:dyDescent="0.3">
      <c r="A944">
        <v>1942</v>
      </c>
      <c r="B944" s="1" t="s">
        <v>394</v>
      </c>
      <c r="C944" s="1" t="s">
        <v>2088</v>
      </c>
      <c r="D944" s="1" t="s">
        <v>2089</v>
      </c>
      <c r="E944">
        <v>100</v>
      </c>
      <c r="F944" s="2">
        <v>7676.26</v>
      </c>
      <c r="G944">
        <v>2</v>
      </c>
      <c r="H944" t="str">
        <f>IF(Personen[[#This Row],[Geschlecht_orig]]=0,"nb",IF(G944=1,"m","w"))</f>
        <v>w</v>
      </c>
      <c r="I944" t="str">
        <f t="shared" si="14"/>
        <v>erwachsen</v>
      </c>
      <c r="J944" t="str">
        <f>VLOOKUP(Personen[[#This Row],[Alter]],Altergruppe!$A$1:$C$7,3,TRUE)</f>
        <v>Pensionist/in</v>
      </c>
      <c r="K944" s="1" t="str">
        <f>LOWER(Personen[[#This Row],[email]])</f>
        <v>kary.denis@yopmail.com</v>
      </c>
      <c r="L944" s="1" t="str">
        <f>SUBSTITUTE(Personen[[#This Row],[email klein]],"yopmail.com","am-gym.at")</f>
        <v>kary.denis@am-gym.at</v>
      </c>
      <c r="M944" s="1" t="str">
        <f>REPLACE(Personen[[#This Row],[email klein]],LEN(K944)-11,12,"@am-gym.at")</f>
        <v>kary.denis@am-gym.at</v>
      </c>
    </row>
    <row r="945" spans="1:13" x14ac:dyDescent="0.3">
      <c r="A945">
        <v>1943</v>
      </c>
      <c r="B945" s="1" t="s">
        <v>2090</v>
      </c>
      <c r="C945" s="1" t="s">
        <v>2091</v>
      </c>
      <c r="D945" s="1" t="s">
        <v>2092</v>
      </c>
      <c r="E945">
        <v>22</v>
      </c>
      <c r="F945" s="2">
        <v>2336.04</v>
      </c>
      <c r="G945">
        <v>2</v>
      </c>
      <c r="H945" t="str">
        <f>IF(Personen[[#This Row],[Geschlecht_orig]]=0,"nb",IF(G945=1,"m","w"))</f>
        <v>w</v>
      </c>
      <c r="I945" t="str">
        <f t="shared" si="14"/>
        <v>erwachsen</v>
      </c>
      <c r="J945" t="str">
        <f>VLOOKUP(Personen[[#This Row],[Alter]],Altergruppe!$A$1:$C$7,3,TRUE)</f>
        <v>Erwachsene/r</v>
      </c>
      <c r="K945" s="1" t="str">
        <f>LOWER(Personen[[#This Row],[email]])</f>
        <v>laurene.dosia@yopmail.com</v>
      </c>
      <c r="L945" s="1" t="str">
        <f>SUBSTITUTE(Personen[[#This Row],[email klein]],"yopmail.com","am-gym.at")</f>
        <v>laurene.dosia@am-gym.at</v>
      </c>
      <c r="M945" s="1" t="str">
        <f>REPLACE(Personen[[#This Row],[email klein]],LEN(K945)-11,12,"@am-gym.at")</f>
        <v>laurene.dosia@am-gym.at</v>
      </c>
    </row>
    <row r="946" spans="1:13" x14ac:dyDescent="0.3">
      <c r="A946">
        <v>1944</v>
      </c>
      <c r="B946" s="1" t="s">
        <v>200</v>
      </c>
      <c r="C946" s="1" t="s">
        <v>2093</v>
      </c>
      <c r="D946" s="1" t="s">
        <v>2094</v>
      </c>
      <c r="E946">
        <v>7</v>
      </c>
      <c r="F946" s="2">
        <v>0</v>
      </c>
      <c r="G946">
        <v>1</v>
      </c>
      <c r="H946" t="str">
        <f>IF(Personen[[#This Row],[Geschlecht_orig]]=0,"nb",IF(G946=1,"m","w"))</f>
        <v>m</v>
      </c>
      <c r="I946" t="str">
        <f t="shared" si="14"/>
        <v>unmündig</v>
      </c>
      <c r="J946" t="str">
        <f>VLOOKUP(Personen[[#This Row],[Alter]],Altergruppe!$A$1:$C$7,3,TRUE)</f>
        <v>Kind</v>
      </c>
      <c r="K946" s="1" t="str">
        <f>LOWER(Personen[[#This Row],[email]])</f>
        <v>hayley.capello@yopmail.com</v>
      </c>
      <c r="L946" s="1" t="str">
        <f>SUBSTITUTE(Personen[[#This Row],[email klein]],"yopmail.com","am-gym.at")</f>
        <v>hayley.capello@am-gym.at</v>
      </c>
      <c r="M946" s="1" t="str">
        <f>REPLACE(Personen[[#This Row],[email klein]],LEN(K946)-11,12,"@am-gym.at")</f>
        <v>hayley.capello@am-gym.at</v>
      </c>
    </row>
    <row r="947" spans="1:13" x14ac:dyDescent="0.3">
      <c r="A947">
        <v>1945</v>
      </c>
      <c r="B947" s="1" t="s">
        <v>754</v>
      </c>
      <c r="C947" s="1" t="s">
        <v>1238</v>
      </c>
      <c r="D947" s="1" t="s">
        <v>2095</v>
      </c>
      <c r="E947">
        <v>75</v>
      </c>
      <c r="F947" s="2">
        <v>1467.26</v>
      </c>
      <c r="G947">
        <v>2</v>
      </c>
      <c r="H947" t="str">
        <f>IF(Personen[[#This Row],[Geschlecht_orig]]=0,"nb",IF(G947=1,"m","w"))</f>
        <v>w</v>
      </c>
      <c r="I947" t="str">
        <f t="shared" si="14"/>
        <v>erwachsen</v>
      </c>
      <c r="J947" t="str">
        <f>VLOOKUP(Personen[[#This Row],[Alter]],Altergruppe!$A$1:$C$7,3,TRUE)</f>
        <v>Pensionist/in</v>
      </c>
      <c r="K947" s="1" t="str">
        <f>LOWER(Personen[[#This Row],[email]])</f>
        <v>loree.faso@yopmail.com</v>
      </c>
      <c r="L947" s="1" t="str">
        <f>SUBSTITUTE(Personen[[#This Row],[email klein]],"yopmail.com","am-gym.at")</f>
        <v>loree.faso@am-gym.at</v>
      </c>
      <c r="M947" s="1" t="str">
        <f>REPLACE(Personen[[#This Row],[email klein]],LEN(K947)-11,12,"@am-gym.at")</f>
        <v>loree.faso@am-gym.at</v>
      </c>
    </row>
    <row r="948" spans="1:13" x14ac:dyDescent="0.3">
      <c r="A948">
        <v>1946</v>
      </c>
      <c r="B948" s="1" t="s">
        <v>151</v>
      </c>
      <c r="C948" s="1" t="s">
        <v>2096</v>
      </c>
      <c r="D948" s="1" t="s">
        <v>2097</v>
      </c>
      <c r="E948">
        <v>1</v>
      </c>
      <c r="F948" s="2">
        <v>0</v>
      </c>
      <c r="G948">
        <v>0</v>
      </c>
      <c r="H948" t="str">
        <f>IF(Personen[[#This Row],[Geschlecht_orig]]=0,"nb",IF(G948=1,"m","w"))</f>
        <v>nb</v>
      </c>
      <c r="I948" t="str">
        <f t="shared" si="14"/>
        <v>unmündig</v>
      </c>
      <c r="J948" t="str">
        <f>VLOOKUP(Personen[[#This Row],[Alter]],Altergruppe!$A$1:$C$7,3,TRUE)</f>
        <v>Baby</v>
      </c>
      <c r="K948" s="1" t="str">
        <f>LOWER(Personen[[#This Row],[email]])</f>
        <v>nataline.cath@yopmail.com</v>
      </c>
      <c r="L948" s="1" t="str">
        <f>SUBSTITUTE(Personen[[#This Row],[email klein]],"yopmail.com","am-gym.at")</f>
        <v>nataline.cath@am-gym.at</v>
      </c>
      <c r="M948" s="1" t="str">
        <f>REPLACE(Personen[[#This Row],[email klein]],LEN(K948)-11,12,"@am-gym.at")</f>
        <v>nataline.cath@am-gym.at</v>
      </c>
    </row>
    <row r="949" spans="1:13" x14ac:dyDescent="0.3">
      <c r="A949">
        <v>1947</v>
      </c>
      <c r="B949" s="1" t="s">
        <v>1187</v>
      </c>
      <c r="C949" s="1" t="s">
        <v>174</v>
      </c>
      <c r="D949" s="1" t="s">
        <v>2098</v>
      </c>
      <c r="E949">
        <v>61</v>
      </c>
      <c r="F949" s="2">
        <v>4203.57</v>
      </c>
      <c r="G949">
        <v>1</v>
      </c>
      <c r="H949" t="str">
        <f>IF(Personen[[#This Row],[Geschlecht_orig]]=0,"nb",IF(G949=1,"m","w"))</f>
        <v>m</v>
      </c>
      <c r="I949" t="str">
        <f t="shared" si="14"/>
        <v>erwachsen</v>
      </c>
      <c r="J949" t="str">
        <f>VLOOKUP(Personen[[#This Row],[Alter]],Altergruppe!$A$1:$C$7,3,TRUE)</f>
        <v>Erwachsene/r</v>
      </c>
      <c r="K949" s="1" t="str">
        <f>LOWER(Personen[[#This Row],[email]])</f>
        <v>thalia.gusella@yopmail.com</v>
      </c>
      <c r="L949" s="1" t="str">
        <f>SUBSTITUTE(Personen[[#This Row],[email klein]],"yopmail.com","am-gym.at")</f>
        <v>thalia.gusella@am-gym.at</v>
      </c>
      <c r="M949" s="1" t="str">
        <f>REPLACE(Personen[[#This Row],[email klein]],LEN(K949)-11,12,"@am-gym.at")</f>
        <v>thalia.gusella@am-gym.at</v>
      </c>
    </row>
    <row r="950" spans="1:13" x14ac:dyDescent="0.3">
      <c r="A950">
        <v>1948</v>
      </c>
      <c r="B950" s="1" t="s">
        <v>1041</v>
      </c>
      <c r="C950" s="1" t="s">
        <v>2099</v>
      </c>
      <c r="D950" s="1" t="s">
        <v>2100</v>
      </c>
      <c r="E950">
        <v>66</v>
      </c>
      <c r="F950" s="2">
        <v>3318.62</v>
      </c>
      <c r="G950">
        <v>0</v>
      </c>
      <c r="H950" t="str">
        <f>IF(Personen[[#This Row],[Geschlecht_orig]]=0,"nb",IF(G950=1,"m","w"))</f>
        <v>nb</v>
      </c>
      <c r="I950" t="str">
        <f t="shared" si="14"/>
        <v>erwachsen</v>
      </c>
      <c r="J950" t="str">
        <f>VLOOKUP(Personen[[#This Row],[Alter]],Altergruppe!$A$1:$C$7,3,TRUE)</f>
        <v>Pensionist/in</v>
      </c>
      <c r="K950" s="1" t="str">
        <f>LOWER(Personen[[#This Row],[email]])</f>
        <v>amelia.smitt@yopmail.com</v>
      </c>
      <c r="L950" s="1" t="str">
        <f>SUBSTITUTE(Personen[[#This Row],[email klein]],"yopmail.com","am-gym.at")</f>
        <v>amelia.smitt@am-gym.at</v>
      </c>
      <c r="M950" s="1" t="str">
        <f>REPLACE(Personen[[#This Row],[email klein]],LEN(K950)-11,12,"@am-gym.at")</f>
        <v>amelia.smitt@am-gym.at</v>
      </c>
    </row>
    <row r="951" spans="1:13" x14ac:dyDescent="0.3">
      <c r="A951">
        <v>1949</v>
      </c>
      <c r="B951" s="1" t="s">
        <v>616</v>
      </c>
      <c r="C951" s="1" t="s">
        <v>2099</v>
      </c>
      <c r="D951" s="1" t="s">
        <v>2101</v>
      </c>
      <c r="E951">
        <v>66</v>
      </c>
      <c r="F951" s="2">
        <v>8001.65</v>
      </c>
      <c r="G951">
        <v>2</v>
      </c>
      <c r="H951" t="str">
        <f>IF(Personen[[#This Row],[Geschlecht_orig]]=0,"nb",IF(G951=1,"m","w"))</f>
        <v>w</v>
      </c>
      <c r="I951" t="str">
        <f t="shared" si="14"/>
        <v>erwachsen</v>
      </c>
      <c r="J951" t="str">
        <f>VLOOKUP(Personen[[#This Row],[Alter]],Altergruppe!$A$1:$C$7,3,TRUE)</f>
        <v>Pensionist/in</v>
      </c>
      <c r="K951" s="1" t="str">
        <f>LOWER(Personen[[#This Row],[email]])</f>
        <v>lauryn.smitt@yopmail.com</v>
      </c>
      <c r="L951" s="1" t="str">
        <f>SUBSTITUTE(Personen[[#This Row],[email klein]],"yopmail.com","am-gym.at")</f>
        <v>lauryn.smitt@am-gym.at</v>
      </c>
      <c r="M951" s="1" t="str">
        <f>REPLACE(Personen[[#This Row],[email klein]],LEN(K951)-11,12,"@am-gym.at")</f>
        <v>lauryn.smitt@am-gym.at</v>
      </c>
    </row>
    <row r="952" spans="1:13" x14ac:dyDescent="0.3">
      <c r="A952">
        <v>1950</v>
      </c>
      <c r="B952" s="1" t="s">
        <v>1373</v>
      </c>
      <c r="C952" s="1" t="s">
        <v>2102</v>
      </c>
      <c r="D952" s="1" t="s">
        <v>2103</v>
      </c>
      <c r="E952">
        <v>52</v>
      </c>
      <c r="F952" s="2">
        <v>4197.3100000000004</v>
      </c>
      <c r="G952">
        <v>2</v>
      </c>
      <c r="H952" t="str">
        <f>IF(Personen[[#This Row],[Geschlecht_orig]]=0,"nb",IF(G952=1,"m","w"))</f>
        <v>w</v>
      </c>
      <c r="I952" t="str">
        <f t="shared" si="14"/>
        <v>erwachsen</v>
      </c>
      <c r="J952" t="str">
        <f>VLOOKUP(Personen[[#This Row],[Alter]],Altergruppe!$A$1:$C$7,3,TRUE)</f>
        <v>Erwachsene/r</v>
      </c>
      <c r="K952" s="1" t="str">
        <f>LOWER(Personen[[#This Row],[email]])</f>
        <v>gale.nedrud@yopmail.com</v>
      </c>
      <c r="L952" s="1" t="str">
        <f>SUBSTITUTE(Personen[[#This Row],[email klein]],"yopmail.com","am-gym.at")</f>
        <v>gale.nedrud@am-gym.at</v>
      </c>
      <c r="M952" s="1" t="str">
        <f>REPLACE(Personen[[#This Row],[email klein]],LEN(K952)-11,12,"@am-gym.at")</f>
        <v>gale.nedrud@am-gym.at</v>
      </c>
    </row>
    <row r="953" spans="1:13" x14ac:dyDescent="0.3">
      <c r="A953">
        <v>1951</v>
      </c>
      <c r="B953" s="1" t="s">
        <v>792</v>
      </c>
      <c r="C953" s="1" t="s">
        <v>2104</v>
      </c>
      <c r="D953" s="1" t="s">
        <v>2105</v>
      </c>
      <c r="E953">
        <v>76</v>
      </c>
      <c r="F953" s="2">
        <v>5703.24</v>
      </c>
      <c r="G953">
        <v>1</v>
      </c>
      <c r="H953" t="str">
        <f>IF(Personen[[#This Row],[Geschlecht_orig]]=0,"nb",IF(G953=1,"m","w"))</f>
        <v>m</v>
      </c>
      <c r="I953" t="str">
        <f t="shared" si="14"/>
        <v>erwachsen</v>
      </c>
      <c r="J953" t="str">
        <f>VLOOKUP(Personen[[#This Row],[Alter]],Altergruppe!$A$1:$C$7,3,TRUE)</f>
        <v>Pensionist/in</v>
      </c>
      <c r="K953" s="1" t="str">
        <f>LOWER(Personen[[#This Row],[email]])</f>
        <v>tersina.sothena@yopmail.com</v>
      </c>
      <c r="L953" s="1" t="str">
        <f>SUBSTITUTE(Personen[[#This Row],[email klein]],"yopmail.com","am-gym.at")</f>
        <v>tersina.sothena@am-gym.at</v>
      </c>
      <c r="M953" s="1" t="str">
        <f>REPLACE(Personen[[#This Row],[email klein]],LEN(K953)-11,12,"@am-gym.at")</f>
        <v>tersina.sothena@am-gym.at</v>
      </c>
    </row>
    <row r="954" spans="1:13" x14ac:dyDescent="0.3">
      <c r="A954">
        <v>1952</v>
      </c>
      <c r="B954" s="1" t="s">
        <v>2106</v>
      </c>
      <c r="C954" s="1" t="s">
        <v>1033</v>
      </c>
      <c r="D954" s="1" t="s">
        <v>2107</v>
      </c>
      <c r="E954">
        <v>38</v>
      </c>
      <c r="F954" s="2">
        <v>700.01</v>
      </c>
      <c r="G954">
        <v>0</v>
      </c>
      <c r="H954" t="str">
        <f>IF(Personen[[#This Row],[Geschlecht_orig]]=0,"nb",IF(G954=1,"m","w"))</f>
        <v>nb</v>
      </c>
      <c r="I954" t="str">
        <f t="shared" si="14"/>
        <v>erwachsen</v>
      </c>
      <c r="J954" t="str">
        <f>VLOOKUP(Personen[[#This Row],[Alter]],Altergruppe!$A$1:$C$7,3,TRUE)</f>
        <v>Erwachsene/r</v>
      </c>
      <c r="K954" s="1" t="str">
        <f>LOWER(Personen[[#This Row],[email]])</f>
        <v>natka.beniamino@yopmail.com</v>
      </c>
      <c r="L954" s="1" t="str">
        <f>SUBSTITUTE(Personen[[#This Row],[email klein]],"yopmail.com","am-gym.at")</f>
        <v>natka.beniamino@am-gym.at</v>
      </c>
      <c r="M954" s="1" t="str">
        <f>REPLACE(Personen[[#This Row],[email klein]],LEN(K954)-11,12,"@am-gym.at")</f>
        <v>natka.beniamino@am-gym.at</v>
      </c>
    </row>
    <row r="955" spans="1:13" x14ac:dyDescent="0.3">
      <c r="A955">
        <v>1953</v>
      </c>
      <c r="B955" s="1" t="s">
        <v>1910</v>
      </c>
      <c r="C955" s="1" t="s">
        <v>1814</v>
      </c>
      <c r="D955" s="1" t="s">
        <v>2108</v>
      </c>
      <c r="E955">
        <v>89</v>
      </c>
      <c r="F955" s="2">
        <v>3249.18</v>
      </c>
      <c r="G955">
        <v>1</v>
      </c>
      <c r="H955" t="str">
        <f>IF(Personen[[#This Row],[Geschlecht_orig]]=0,"nb",IF(G955=1,"m","w"))</f>
        <v>m</v>
      </c>
      <c r="I955" t="str">
        <f t="shared" si="14"/>
        <v>erwachsen</v>
      </c>
      <c r="J955" t="str">
        <f>VLOOKUP(Personen[[#This Row],[Alter]],Altergruppe!$A$1:$C$7,3,TRUE)</f>
        <v>Pensionist/in</v>
      </c>
      <c r="K955" s="1" t="str">
        <f>LOWER(Personen[[#This Row],[email]])</f>
        <v>anica.roscoe@yopmail.com</v>
      </c>
      <c r="L955" s="1" t="str">
        <f>SUBSTITUTE(Personen[[#This Row],[email klein]],"yopmail.com","am-gym.at")</f>
        <v>anica.roscoe@am-gym.at</v>
      </c>
      <c r="M955" s="1" t="str">
        <f>REPLACE(Personen[[#This Row],[email klein]],LEN(K955)-11,12,"@am-gym.at")</f>
        <v>anica.roscoe@am-gym.at</v>
      </c>
    </row>
    <row r="956" spans="1:13" x14ac:dyDescent="0.3">
      <c r="A956">
        <v>1954</v>
      </c>
      <c r="B956" s="1" t="s">
        <v>1846</v>
      </c>
      <c r="C956" s="1" t="s">
        <v>1381</v>
      </c>
      <c r="D956" s="1" t="s">
        <v>2109</v>
      </c>
      <c r="E956">
        <v>75</v>
      </c>
      <c r="F956" s="2">
        <v>2110.09</v>
      </c>
      <c r="G956">
        <v>0</v>
      </c>
      <c r="H956" t="str">
        <f>IF(Personen[[#This Row],[Geschlecht_orig]]=0,"nb",IF(G956=1,"m","w"))</f>
        <v>nb</v>
      </c>
      <c r="I956" t="str">
        <f t="shared" si="14"/>
        <v>erwachsen</v>
      </c>
      <c r="J956" t="str">
        <f>VLOOKUP(Personen[[#This Row],[Alter]],Altergruppe!$A$1:$C$7,3,TRUE)</f>
        <v>Pensionist/in</v>
      </c>
      <c r="K956" s="1" t="str">
        <f>LOWER(Personen[[#This Row],[email]])</f>
        <v>lusa.ahab@yopmail.com</v>
      </c>
      <c r="L956" s="1" t="str">
        <f>SUBSTITUTE(Personen[[#This Row],[email klein]],"yopmail.com","am-gym.at")</f>
        <v>lusa.ahab@am-gym.at</v>
      </c>
      <c r="M956" s="1" t="str">
        <f>REPLACE(Personen[[#This Row],[email klein]],LEN(K956)-11,12,"@am-gym.at")</f>
        <v>lusa.ahab@am-gym.at</v>
      </c>
    </row>
    <row r="957" spans="1:13" x14ac:dyDescent="0.3">
      <c r="A957">
        <v>1955</v>
      </c>
      <c r="B957" s="1" t="s">
        <v>2110</v>
      </c>
      <c r="C957" s="1" t="s">
        <v>1609</v>
      </c>
      <c r="D957" s="1" t="s">
        <v>2111</v>
      </c>
      <c r="E957">
        <v>73</v>
      </c>
      <c r="F957" s="2">
        <v>8384.24</v>
      </c>
      <c r="G957">
        <v>2</v>
      </c>
      <c r="H957" t="str">
        <f>IF(Personen[[#This Row],[Geschlecht_orig]]=0,"nb",IF(G957=1,"m","w"))</f>
        <v>w</v>
      </c>
      <c r="I957" t="str">
        <f t="shared" si="14"/>
        <v>erwachsen</v>
      </c>
      <c r="J957" t="str">
        <f>VLOOKUP(Personen[[#This Row],[Alter]],Altergruppe!$A$1:$C$7,3,TRUE)</f>
        <v>Pensionist/in</v>
      </c>
      <c r="K957" s="1" t="str">
        <f>LOWER(Personen[[#This Row],[email]])</f>
        <v>abbie.harday@yopmail.com</v>
      </c>
      <c r="L957" s="1" t="str">
        <f>SUBSTITUTE(Personen[[#This Row],[email klein]],"yopmail.com","am-gym.at")</f>
        <v>abbie.harday@am-gym.at</v>
      </c>
      <c r="M957" s="1" t="str">
        <f>REPLACE(Personen[[#This Row],[email klein]],LEN(K957)-11,12,"@am-gym.at")</f>
        <v>abbie.harday@am-gym.at</v>
      </c>
    </row>
    <row r="958" spans="1:13" x14ac:dyDescent="0.3">
      <c r="A958">
        <v>1956</v>
      </c>
      <c r="B958" s="1" t="s">
        <v>2112</v>
      </c>
      <c r="C958" s="1" t="s">
        <v>2113</v>
      </c>
      <c r="D958" s="1" t="s">
        <v>2114</v>
      </c>
      <c r="E958">
        <v>63</v>
      </c>
      <c r="F958" s="2">
        <v>4168.63</v>
      </c>
      <c r="G958">
        <v>1</v>
      </c>
      <c r="H958" t="str">
        <f>IF(Personen[[#This Row],[Geschlecht_orig]]=0,"nb",IF(G958=1,"m","w"))</f>
        <v>m</v>
      </c>
      <c r="I958" t="str">
        <f t="shared" si="14"/>
        <v>erwachsen</v>
      </c>
      <c r="J958" t="str">
        <f>VLOOKUP(Personen[[#This Row],[Alter]],Altergruppe!$A$1:$C$7,3,TRUE)</f>
        <v>Erwachsene/r</v>
      </c>
      <c r="K958" s="1" t="str">
        <f>LOWER(Personen[[#This Row],[email]])</f>
        <v>esmeralda.lowry@yopmail.com</v>
      </c>
      <c r="L958" s="1" t="str">
        <f>SUBSTITUTE(Personen[[#This Row],[email klein]],"yopmail.com","am-gym.at")</f>
        <v>esmeralda.lowry@am-gym.at</v>
      </c>
      <c r="M958" s="1" t="str">
        <f>REPLACE(Personen[[#This Row],[email klein]],LEN(K958)-11,12,"@am-gym.at")</f>
        <v>esmeralda.lowry@am-gym.at</v>
      </c>
    </row>
    <row r="959" spans="1:13" x14ac:dyDescent="0.3">
      <c r="A959">
        <v>1957</v>
      </c>
      <c r="B959" s="1" t="s">
        <v>377</v>
      </c>
      <c r="C959" s="1" t="s">
        <v>2115</v>
      </c>
      <c r="D959" s="1" t="s">
        <v>2116</v>
      </c>
      <c r="E959">
        <v>79</v>
      </c>
      <c r="F959" s="2">
        <v>5623.04</v>
      </c>
      <c r="G959">
        <v>0</v>
      </c>
      <c r="H959" t="str">
        <f>IF(Personen[[#This Row],[Geschlecht_orig]]=0,"nb",IF(G959=1,"m","w"))</f>
        <v>nb</v>
      </c>
      <c r="I959" t="str">
        <f t="shared" si="14"/>
        <v>erwachsen</v>
      </c>
      <c r="J959" t="str">
        <f>VLOOKUP(Personen[[#This Row],[Alter]],Altergruppe!$A$1:$C$7,3,TRUE)</f>
        <v>Pensionist/in</v>
      </c>
      <c r="K959" s="1" t="str">
        <f>LOWER(Personen[[#This Row],[email]])</f>
        <v>alyssa.jorgan@yopmail.com</v>
      </c>
      <c r="L959" s="1" t="str">
        <f>SUBSTITUTE(Personen[[#This Row],[email klein]],"yopmail.com","am-gym.at")</f>
        <v>alyssa.jorgan@am-gym.at</v>
      </c>
      <c r="M959" s="1" t="str">
        <f>REPLACE(Personen[[#This Row],[email klein]],LEN(K959)-11,12,"@am-gym.at")</f>
        <v>alyssa.jorgan@am-gym.at</v>
      </c>
    </row>
    <row r="960" spans="1:13" x14ac:dyDescent="0.3">
      <c r="A960">
        <v>1958</v>
      </c>
      <c r="B960" s="1" t="s">
        <v>353</v>
      </c>
      <c r="C960" s="1" t="s">
        <v>865</v>
      </c>
      <c r="D960" s="1" t="s">
        <v>2117</v>
      </c>
      <c r="E960">
        <v>66</v>
      </c>
      <c r="F960" s="2">
        <v>48.12</v>
      </c>
      <c r="G960">
        <v>1</v>
      </c>
      <c r="H960" t="str">
        <f>IF(Personen[[#This Row],[Geschlecht_orig]]=0,"nb",IF(G960=1,"m","w"))</f>
        <v>m</v>
      </c>
      <c r="I960" t="str">
        <f t="shared" si="14"/>
        <v>erwachsen</v>
      </c>
      <c r="J960" t="str">
        <f>VLOOKUP(Personen[[#This Row],[Alter]],Altergruppe!$A$1:$C$7,3,TRUE)</f>
        <v>Pensionist/in</v>
      </c>
      <c r="K960" s="1" t="str">
        <f>LOWER(Personen[[#This Row],[email]])</f>
        <v>julieta.forrer@yopmail.com</v>
      </c>
      <c r="L960" s="1" t="str">
        <f>SUBSTITUTE(Personen[[#This Row],[email klein]],"yopmail.com","am-gym.at")</f>
        <v>julieta.forrer@am-gym.at</v>
      </c>
      <c r="M960" s="1" t="str">
        <f>REPLACE(Personen[[#This Row],[email klein]],LEN(K960)-11,12,"@am-gym.at")</f>
        <v>julieta.forrer@am-gym.at</v>
      </c>
    </row>
    <row r="961" spans="1:13" x14ac:dyDescent="0.3">
      <c r="A961">
        <v>1959</v>
      </c>
      <c r="B961" s="1" t="s">
        <v>2118</v>
      </c>
      <c r="C961" s="1" t="s">
        <v>2119</v>
      </c>
      <c r="D961" s="1" t="s">
        <v>2120</v>
      </c>
      <c r="E961">
        <v>40</v>
      </c>
      <c r="F961" s="2">
        <v>733.39</v>
      </c>
      <c r="G961">
        <v>1</v>
      </c>
      <c r="H961" t="str">
        <f>IF(Personen[[#This Row],[Geschlecht_orig]]=0,"nb",IF(G961=1,"m","w"))</f>
        <v>m</v>
      </c>
      <c r="I961" t="str">
        <f t="shared" si="14"/>
        <v>erwachsen</v>
      </c>
      <c r="J961" t="str">
        <f>VLOOKUP(Personen[[#This Row],[Alter]],Altergruppe!$A$1:$C$7,3,TRUE)</f>
        <v>Erwachsene/r</v>
      </c>
      <c r="K961" s="1" t="str">
        <f>LOWER(Personen[[#This Row],[email]])</f>
        <v>johna.sigfrid@yopmail.com</v>
      </c>
      <c r="L961" s="1" t="str">
        <f>SUBSTITUTE(Personen[[#This Row],[email klein]],"yopmail.com","am-gym.at")</f>
        <v>johna.sigfrid@am-gym.at</v>
      </c>
      <c r="M961" s="1" t="str">
        <f>REPLACE(Personen[[#This Row],[email klein]],LEN(K961)-11,12,"@am-gym.at")</f>
        <v>johna.sigfrid@am-gym.at</v>
      </c>
    </row>
    <row r="962" spans="1:13" x14ac:dyDescent="0.3">
      <c r="A962">
        <v>1960</v>
      </c>
      <c r="B962" s="1" t="s">
        <v>2121</v>
      </c>
      <c r="C962" s="1" t="s">
        <v>345</v>
      </c>
      <c r="D962" s="1" t="s">
        <v>2122</v>
      </c>
      <c r="E962">
        <v>44</v>
      </c>
      <c r="F962" s="2">
        <v>239.03</v>
      </c>
      <c r="G962">
        <v>2</v>
      </c>
      <c r="H962" t="str">
        <f>IF(Personen[[#This Row],[Geschlecht_orig]]=0,"nb",IF(G962=1,"m","w"))</f>
        <v>w</v>
      </c>
      <c r="I962" t="str">
        <f t="shared" ref="I962:I1001" si="15">IF(E962&lt;14,"unmündig",IF(E962&lt;18,"minderjährig","erwachsen"))</f>
        <v>erwachsen</v>
      </c>
      <c r="J962" t="str">
        <f>VLOOKUP(Personen[[#This Row],[Alter]],Altergruppe!$A$1:$C$7,3,TRUE)</f>
        <v>Erwachsene/r</v>
      </c>
      <c r="K962" s="1" t="str">
        <f>LOWER(Personen[[#This Row],[email]])</f>
        <v>siana.celestine@yopmail.com</v>
      </c>
      <c r="L962" s="1" t="str">
        <f>SUBSTITUTE(Personen[[#This Row],[email klein]],"yopmail.com","am-gym.at")</f>
        <v>siana.celestine@am-gym.at</v>
      </c>
      <c r="M962" s="1" t="str">
        <f>REPLACE(Personen[[#This Row],[email klein]],LEN(K962)-11,12,"@am-gym.at")</f>
        <v>siana.celestine@am-gym.at</v>
      </c>
    </row>
    <row r="963" spans="1:13" x14ac:dyDescent="0.3">
      <c r="A963">
        <v>1961</v>
      </c>
      <c r="B963" s="1" t="s">
        <v>244</v>
      </c>
      <c r="C963" s="1" t="s">
        <v>1379</v>
      </c>
      <c r="D963" s="1" t="s">
        <v>2123</v>
      </c>
      <c r="E963">
        <v>62</v>
      </c>
      <c r="F963" s="2">
        <v>713.13</v>
      </c>
      <c r="G963">
        <v>2</v>
      </c>
      <c r="H963" t="str">
        <f>IF(Personen[[#This Row],[Geschlecht_orig]]=0,"nb",IF(G963=1,"m","w"))</f>
        <v>w</v>
      </c>
      <c r="I963" t="str">
        <f t="shared" si="15"/>
        <v>erwachsen</v>
      </c>
      <c r="J963" t="str">
        <f>VLOOKUP(Personen[[#This Row],[Alter]],Altergruppe!$A$1:$C$7,3,TRUE)</f>
        <v>Erwachsene/r</v>
      </c>
      <c r="K963" s="1" t="str">
        <f>LOWER(Personen[[#This Row],[email]])</f>
        <v>petronia.colyer@yopmail.com</v>
      </c>
      <c r="L963" s="1" t="str">
        <f>SUBSTITUTE(Personen[[#This Row],[email klein]],"yopmail.com","am-gym.at")</f>
        <v>petronia.colyer@am-gym.at</v>
      </c>
      <c r="M963" s="1" t="str">
        <f>REPLACE(Personen[[#This Row],[email klein]],LEN(K963)-11,12,"@am-gym.at")</f>
        <v>petronia.colyer@am-gym.at</v>
      </c>
    </row>
    <row r="964" spans="1:13" x14ac:dyDescent="0.3">
      <c r="A964">
        <v>1962</v>
      </c>
      <c r="B964" s="1" t="s">
        <v>2124</v>
      </c>
      <c r="C964" s="1" t="s">
        <v>1865</v>
      </c>
      <c r="D964" s="1" t="s">
        <v>2125</v>
      </c>
      <c r="E964">
        <v>6</v>
      </c>
      <c r="F964" s="2">
        <v>0</v>
      </c>
      <c r="G964">
        <v>2</v>
      </c>
      <c r="H964" t="str">
        <f>IF(Personen[[#This Row],[Geschlecht_orig]]=0,"nb",IF(G964=1,"m","w"))</f>
        <v>w</v>
      </c>
      <c r="I964" t="str">
        <f t="shared" si="15"/>
        <v>unmündig</v>
      </c>
      <c r="J964" t="str">
        <f>VLOOKUP(Personen[[#This Row],[Alter]],Altergruppe!$A$1:$C$7,3,TRUE)</f>
        <v>Kleinkind</v>
      </c>
      <c r="K964" s="1" t="str">
        <f>LOWER(Personen[[#This Row],[email]])</f>
        <v>claresta.vanni@yopmail.com</v>
      </c>
      <c r="L964" s="1" t="str">
        <f>SUBSTITUTE(Personen[[#This Row],[email klein]],"yopmail.com","am-gym.at")</f>
        <v>claresta.vanni@am-gym.at</v>
      </c>
      <c r="M964" s="1" t="str">
        <f>REPLACE(Personen[[#This Row],[email klein]],LEN(K964)-11,12,"@am-gym.at")</f>
        <v>claresta.vanni@am-gym.at</v>
      </c>
    </row>
    <row r="965" spans="1:13" x14ac:dyDescent="0.3">
      <c r="A965">
        <v>1963</v>
      </c>
      <c r="B965" s="1" t="s">
        <v>2126</v>
      </c>
      <c r="C965" s="1" t="s">
        <v>1460</v>
      </c>
      <c r="D965" s="1" t="s">
        <v>2127</v>
      </c>
      <c r="E965">
        <v>33</v>
      </c>
      <c r="F965" s="2">
        <v>3813.31</v>
      </c>
      <c r="G965">
        <v>0</v>
      </c>
      <c r="H965" t="str">
        <f>IF(Personen[[#This Row],[Geschlecht_orig]]=0,"nb",IF(G965=1,"m","w"))</f>
        <v>nb</v>
      </c>
      <c r="I965" t="str">
        <f t="shared" si="15"/>
        <v>erwachsen</v>
      </c>
      <c r="J965" t="str">
        <f>VLOOKUP(Personen[[#This Row],[Alter]],Altergruppe!$A$1:$C$7,3,TRUE)</f>
        <v>Erwachsene/r</v>
      </c>
      <c r="K965" s="1" t="str">
        <f>LOWER(Personen[[#This Row],[email]])</f>
        <v>gianina.garek@yopmail.com</v>
      </c>
      <c r="L965" s="1" t="str">
        <f>SUBSTITUTE(Personen[[#This Row],[email klein]],"yopmail.com","am-gym.at")</f>
        <v>gianina.garek@am-gym.at</v>
      </c>
      <c r="M965" s="1" t="str">
        <f>REPLACE(Personen[[#This Row],[email klein]],LEN(K965)-11,12,"@am-gym.at")</f>
        <v>gianina.garek@am-gym.at</v>
      </c>
    </row>
    <row r="966" spans="1:13" x14ac:dyDescent="0.3">
      <c r="A966">
        <v>1964</v>
      </c>
      <c r="B966" s="1" t="s">
        <v>2128</v>
      </c>
      <c r="C966" s="1" t="s">
        <v>254</v>
      </c>
      <c r="D966" s="1" t="s">
        <v>2129</v>
      </c>
      <c r="E966">
        <v>39</v>
      </c>
      <c r="F966" s="2">
        <v>7552.83</v>
      </c>
      <c r="G966">
        <v>0</v>
      </c>
      <c r="H966" t="str">
        <f>IF(Personen[[#This Row],[Geschlecht_orig]]=0,"nb",IF(G966=1,"m","w"))</f>
        <v>nb</v>
      </c>
      <c r="I966" t="str">
        <f t="shared" si="15"/>
        <v>erwachsen</v>
      </c>
      <c r="J966" t="str">
        <f>VLOOKUP(Personen[[#This Row],[Alter]],Altergruppe!$A$1:$C$7,3,TRUE)</f>
        <v>Erwachsene/r</v>
      </c>
      <c r="K966" s="1" t="str">
        <f>LOWER(Personen[[#This Row],[email]])</f>
        <v>edith.chesna@yopmail.com</v>
      </c>
      <c r="L966" s="1" t="str">
        <f>SUBSTITUTE(Personen[[#This Row],[email klein]],"yopmail.com","am-gym.at")</f>
        <v>edith.chesna@am-gym.at</v>
      </c>
      <c r="M966" s="1" t="str">
        <f>REPLACE(Personen[[#This Row],[email klein]],LEN(K966)-11,12,"@am-gym.at")</f>
        <v>edith.chesna@am-gym.at</v>
      </c>
    </row>
    <row r="967" spans="1:13" x14ac:dyDescent="0.3">
      <c r="A967">
        <v>1965</v>
      </c>
      <c r="B967" s="1" t="s">
        <v>754</v>
      </c>
      <c r="C967" s="1" t="s">
        <v>2130</v>
      </c>
      <c r="D967" s="1" t="s">
        <v>2131</v>
      </c>
      <c r="E967">
        <v>76</v>
      </c>
      <c r="F967" s="2">
        <v>1054.23</v>
      </c>
      <c r="G967">
        <v>0</v>
      </c>
      <c r="H967" t="str">
        <f>IF(Personen[[#This Row],[Geschlecht_orig]]=0,"nb",IF(G967=1,"m","w"))</f>
        <v>nb</v>
      </c>
      <c r="I967" t="str">
        <f t="shared" si="15"/>
        <v>erwachsen</v>
      </c>
      <c r="J967" t="str">
        <f>VLOOKUP(Personen[[#This Row],[Alter]],Altergruppe!$A$1:$C$7,3,TRUE)</f>
        <v>Pensionist/in</v>
      </c>
      <c r="K967" s="1" t="str">
        <f>LOWER(Personen[[#This Row],[email]])</f>
        <v>loree.lea@yopmail.com</v>
      </c>
      <c r="L967" s="1" t="str">
        <f>SUBSTITUTE(Personen[[#This Row],[email klein]],"yopmail.com","am-gym.at")</f>
        <v>loree.lea@am-gym.at</v>
      </c>
      <c r="M967" s="1" t="str">
        <f>REPLACE(Personen[[#This Row],[email klein]],LEN(K967)-11,12,"@am-gym.at")</f>
        <v>loree.lea@am-gym.at</v>
      </c>
    </row>
    <row r="968" spans="1:13" x14ac:dyDescent="0.3">
      <c r="A968">
        <v>1966</v>
      </c>
      <c r="B968" s="1" t="s">
        <v>1212</v>
      </c>
      <c r="C968" s="1" t="s">
        <v>2132</v>
      </c>
      <c r="D968" s="1" t="s">
        <v>2133</v>
      </c>
      <c r="E968">
        <v>40</v>
      </c>
      <c r="F968" s="2">
        <v>89.36</v>
      </c>
      <c r="G968">
        <v>2</v>
      </c>
      <c r="H968" t="str">
        <f>IF(Personen[[#This Row],[Geschlecht_orig]]=0,"nb",IF(G968=1,"m","w"))</f>
        <v>w</v>
      </c>
      <c r="I968" t="str">
        <f t="shared" si="15"/>
        <v>erwachsen</v>
      </c>
      <c r="J968" t="str">
        <f>VLOOKUP(Personen[[#This Row],[Alter]],Altergruppe!$A$1:$C$7,3,TRUE)</f>
        <v>Erwachsene/r</v>
      </c>
      <c r="K968" s="1" t="str">
        <f>LOWER(Personen[[#This Row],[email]])</f>
        <v>sidoney.constancy@yopmail.com</v>
      </c>
      <c r="L968" s="1" t="str">
        <f>SUBSTITUTE(Personen[[#This Row],[email klein]],"yopmail.com","am-gym.at")</f>
        <v>sidoney.constancy@am-gym.at</v>
      </c>
      <c r="M968" s="1" t="str">
        <f>REPLACE(Personen[[#This Row],[email klein]],LEN(K968)-11,12,"@am-gym.at")</f>
        <v>sidoney.constancy@am-gym.at</v>
      </c>
    </row>
    <row r="969" spans="1:13" x14ac:dyDescent="0.3">
      <c r="A969">
        <v>1967</v>
      </c>
      <c r="B969" s="1" t="s">
        <v>1421</v>
      </c>
      <c r="C969" s="1" t="s">
        <v>184</v>
      </c>
      <c r="D969" s="1" t="s">
        <v>2134</v>
      </c>
      <c r="E969">
        <v>89</v>
      </c>
      <c r="F969" s="2">
        <v>8330.7800000000007</v>
      </c>
      <c r="G969">
        <v>2</v>
      </c>
      <c r="H969" t="str">
        <f>IF(Personen[[#This Row],[Geschlecht_orig]]=0,"nb",IF(G969=1,"m","w"))</f>
        <v>w</v>
      </c>
      <c r="I969" t="str">
        <f t="shared" si="15"/>
        <v>erwachsen</v>
      </c>
      <c r="J969" t="str">
        <f>VLOOKUP(Personen[[#This Row],[Alter]],Altergruppe!$A$1:$C$7,3,TRUE)</f>
        <v>Pensionist/in</v>
      </c>
      <c r="K969" s="1" t="str">
        <f>LOWER(Personen[[#This Row],[email]])</f>
        <v>amalie.tound@yopmail.com</v>
      </c>
      <c r="L969" s="1" t="str">
        <f>SUBSTITUTE(Personen[[#This Row],[email klein]],"yopmail.com","am-gym.at")</f>
        <v>amalie.tound@am-gym.at</v>
      </c>
      <c r="M969" s="1" t="str">
        <f>REPLACE(Personen[[#This Row],[email klein]],LEN(K969)-11,12,"@am-gym.at")</f>
        <v>amalie.tound@am-gym.at</v>
      </c>
    </row>
    <row r="970" spans="1:13" x14ac:dyDescent="0.3">
      <c r="A970">
        <v>1968</v>
      </c>
      <c r="B970" s="1" t="s">
        <v>53</v>
      </c>
      <c r="C970" s="1" t="s">
        <v>1002</v>
      </c>
      <c r="D970" s="1" t="s">
        <v>2135</v>
      </c>
      <c r="E970">
        <v>43</v>
      </c>
      <c r="F970" s="2">
        <v>8523.01</v>
      </c>
      <c r="G970">
        <v>0</v>
      </c>
      <c r="H970" t="str">
        <f>IF(Personen[[#This Row],[Geschlecht_orig]]=0,"nb",IF(G970=1,"m","w"))</f>
        <v>nb</v>
      </c>
      <c r="I970" t="str">
        <f t="shared" si="15"/>
        <v>erwachsen</v>
      </c>
      <c r="J970" t="str">
        <f>VLOOKUP(Personen[[#This Row],[Alter]],Altergruppe!$A$1:$C$7,3,TRUE)</f>
        <v>Erwachsene/r</v>
      </c>
      <c r="K970" s="1" t="str">
        <f>LOWER(Personen[[#This Row],[email]])</f>
        <v>edee.lia@yopmail.com</v>
      </c>
      <c r="L970" s="1" t="str">
        <f>SUBSTITUTE(Personen[[#This Row],[email klein]],"yopmail.com","am-gym.at")</f>
        <v>edee.lia@am-gym.at</v>
      </c>
      <c r="M970" s="1" t="str">
        <f>REPLACE(Personen[[#This Row],[email klein]],LEN(K970)-11,12,"@am-gym.at")</f>
        <v>edee.lia@am-gym.at</v>
      </c>
    </row>
    <row r="971" spans="1:13" x14ac:dyDescent="0.3">
      <c r="A971">
        <v>1969</v>
      </c>
      <c r="B971" s="1" t="s">
        <v>2136</v>
      </c>
      <c r="C971" s="1" t="s">
        <v>2137</v>
      </c>
      <c r="D971" s="1" t="s">
        <v>2138</v>
      </c>
      <c r="E971">
        <v>32</v>
      </c>
      <c r="F971" s="2">
        <v>2674.09</v>
      </c>
      <c r="G971">
        <v>1</v>
      </c>
      <c r="H971" t="str">
        <f>IF(Personen[[#This Row],[Geschlecht_orig]]=0,"nb",IF(G971=1,"m","w"))</f>
        <v>m</v>
      </c>
      <c r="I971" t="str">
        <f t="shared" si="15"/>
        <v>erwachsen</v>
      </c>
      <c r="J971" t="str">
        <f>VLOOKUP(Personen[[#This Row],[Alter]],Altergruppe!$A$1:$C$7,3,TRUE)</f>
        <v>Erwachsene/r</v>
      </c>
      <c r="K971" s="1" t="str">
        <f>LOWER(Personen[[#This Row],[email]])</f>
        <v>deane.mclaughlin@yopmail.com</v>
      </c>
      <c r="L971" s="1" t="str">
        <f>SUBSTITUTE(Personen[[#This Row],[email klein]],"yopmail.com","am-gym.at")</f>
        <v>deane.mclaughlin@am-gym.at</v>
      </c>
      <c r="M971" s="1" t="str">
        <f>REPLACE(Personen[[#This Row],[email klein]],LEN(K971)-11,12,"@am-gym.at")</f>
        <v>deane.mclaughlin@am-gym.at</v>
      </c>
    </row>
    <row r="972" spans="1:13" x14ac:dyDescent="0.3">
      <c r="A972">
        <v>1970</v>
      </c>
      <c r="B972" s="1" t="s">
        <v>663</v>
      </c>
      <c r="C972" s="1" t="s">
        <v>2139</v>
      </c>
      <c r="D972" s="1" t="s">
        <v>2140</v>
      </c>
      <c r="E972">
        <v>7</v>
      </c>
      <c r="F972" s="2">
        <v>0</v>
      </c>
      <c r="G972">
        <v>1</v>
      </c>
      <c r="H972" t="str">
        <f>IF(Personen[[#This Row],[Geschlecht_orig]]=0,"nb",IF(G972=1,"m","w"))</f>
        <v>m</v>
      </c>
      <c r="I972" t="str">
        <f t="shared" si="15"/>
        <v>unmündig</v>
      </c>
      <c r="J972" t="str">
        <f>VLOOKUP(Personen[[#This Row],[Alter]],Altergruppe!$A$1:$C$7,3,TRUE)</f>
        <v>Kind</v>
      </c>
      <c r="K972" s="1" t="str">
        <f>LOWER(Personen[[#This Row],[email]])</f>
        <v>roxane.thema@yopmail.com</v>
      </c>
      <c r="L972" s="1" t="str">
        <f>SUBSTITUTE(Personen[[#This Row],[email klein]],"yopmail.com","am-gym.at")</f>
        <v>roxane.thema@am-gym.at</v>
      </c>
      <c r="M972" s="1" t="str">
        <f>REPLACE(Personen[[#This Row],[email klein]],LEN(K972)-11,12,"@am-gym.at")</f>
        <v>roxane.thema@am-gym.at</v>
      </c>
    </row>
    <row r="973" spans="1:13" x14ac:dyDescent="0.3">
      <c r="A973">
        <v>1971</v>
      </c>
      <c r="B973" s="1" t="s">
        <v>272</v>
      </c>
      <c r="C973" s="1" t="s">
        <v>2141</v>
      </c>
      <c r="D973" s="1" t="s">
        <v>2142</v>
      </c>
      <c r="E973">
        <v>34</v>
      </c>
      <c r="F973" s="2">
        <v>551.28</v>
      </c>
      <c r="G973">
        <v>1</v>
      </c>
      <c r="H973" t="str">
        <f>IF(Personen[[#This Row],[Geschlecht_orig]]=0,"nb",IF(G973=1,"m","w"))</f>
        <v>m</v>
      </c>
      <c r="I973" t="str">
        <f t="shared" si="15"/>
        <v>erwachsen</v>
      </c>
      <c r="J973" t="str">
        <f>VLOOKUP(Personen[[#This Row],[Alter]],Altergruppe!$A$1:$C$7,3,TRUE)</f>
        <v>Erwachsene/r</v>
      </c>
      <c r="K973" s="1" t="str">
        <f>LOWER(Personen[[#This Row],[email]])</f>
        <v>moyna.simmonds@yopmail.com</v>
      </c>
      <c r="L973" s="1" t="str">
        <f>SUBSTITUTE(Personen[[#This Row],[email klein]],"yopmail.com","am-gym.at")</f>
        <v>moyna.simmonds@am-gym.at</v>
      </c>
      <c r="M973" s="1" t="str">
        <f>REPLACE(Personen[[#This Row],[email klein]],LEN(K973)-11,12,"@am-gym.at")</f>
        <v>moyna.simmonds@am-gym.at</v>
      </c>
    </row>
    <row r="974" spans="1:13" x14ac:dyDescent="0.3">
      <c r="A974">
        <v>1972</v>
      </c>
      <c r="B974" s="1" t="s">
        <v>1367</v>
      </c>
      <c r="C974" s="1" t="s">
        <v>474</v>
      </c>
      <c r="D974" s="1" t="s">
        <v>2143</v>
      </c>
      <c r="E974">
        <v>31</v>
      </c>
      <c r="F974" s="2">
        <v>207.55</v>
      </c>
      <c r="G974">
        <v>1</v>
      </c>
      <c r="H974" t="str">
        <f>IF(Personen[[#This Row],[Geschlecht_orig]]=0,"nb",IF(G974=1,"m","w"))</f>
        <v>m</v>
      </c>
      <c r="I974" t="str">
        <f t="shared" si="15"/>
        <v>erwachsen</v>
      </c>
      <c r="J974" t="str">
        <f>VLOOKUP(Personen[[#This Row],[Alter]],Altergruppe!$A$1:$C$7,3,TRUE)</f>
        <v>Erwachsene/r</v>
      </c>
      <c r="K974" s="1" t="str">
        <f>LOWER(Personen[[#This Row],[email]])</f>
        <v>merle.swanhildas@yopmail.com</v>
      </c>
      <c r="L974" s="1" t="str">
        <f>SUBSTITUTE(Personen[[#This Row],[email klein]],"yopmail.com","am-gym.at")</f>
        <v>merle.swanhildas@am-gym.at</v>
      </c>
      <c r="M974" s="1" t="str">
        <f>REPLACE(Personen[[#This Row],[email klein]],LEN(K974)-11,12,"@am-gym.at")</f>
        <v>merle.swanhildas@am-gym.at</v>
      </c>
    </row>
    <row r="975" spans="1:13" x14ac:dyDescent="0.3">
      <c r="A975">
        <v>1973</v>
      </c>
      <c r="B975" s="1" t="s">
        <v>1611</v>
      </c>
      <c r="C975" s="1" t="s">
        <v>1172</v>
      </c>
      <c r="D975" s="1" t="s">
        <v>2144</v>
      </c>
      <c r="E975">
        <v>79</v>
      </c>
      <c r="F975" s="2">
        <v>6623.42</v>
      </c>
      <c r="G975">
        <v>0</v>
      </c>
      <c r="H975" t="str">
        <f>IF(Personen[[#This Row],[Geschlecht_orig]]=0,"nb",IF(G975=1,"m","w"))</f>
        <v>nb</v>
      </c>
      <c r="I975" t="str">
        <f t="shared" si="15"/>
        <v>erwachsen</v>
      </c>
      <c r="J975" t="str">
        <f>VLOOKUP(Personen[[#This Row],[Alter]],Altergruppe!$A$1:$C$7,3,TRUE)</f>
        <v>Pensionist/in</v>
      </c>
      <c r="K975" s="1" t="str">
        <f>LOWER(Personen[[#This Row],[email]])</f>
        <v>cathyleen.marcellus@yopmail.com</v>
      </c>
      <c r="L975" s="1" t="str">
        <f>SUBSTITUTE(Personen[[#This Row],[email klein]],"yopmail.com","am-gym.at")</f>
        <v>cathyleen.marcellus@am-gym.at</v>
      </c>
      <c r="M975" s="1" t="str">
        <f>REPLACE(Personen[[#This Row],[email klein]],LEN(K975)-11,12,"@am-gym.at")</f>
        <v>cathyleen.marcellus@am-gym.at</v>
      </c>
    </row>
    <row r="976" spans="1:13" x14ac:dyDescent="0.3">
      <c r="A976">
        <v>1974</v>
      </c>
      <c r="B976" s="1" t="s">
        <v>2145</v>
      </c>
      <c r="C976" s="1" t="s">
        <v>1721</v>
      </c>
      <c r="D976" s="1" t="s">
        <v>2146</v>
      </c>
      <c r="E976">
        <v>14</v>
      </c>
      <c r="F976" s="2">
        <v>0</v>
      </c>
      <c r="G976">
        <v>1</v>
      </c>
      <c r="H976" t="str">
        <f>IF(Personen[[#This Row],[Geschlecht_orig]]=0,"nb",IF(G976=1,"m","w"))</f>
        <v>m</v>
      </c>
      <c r="I976" t="str">
        <f t="shared" si="15"/>
        <v>minderjährig</v>
      </c>
      <c r="J976" t="str">
        <f>VLOOKUP(Personen[[#This Row],[Alter]],Altergruppe!$A$1:$C$7,3,TRUE)</f>
        <v>Jugendliche/r</v>
      </c>
      <c r="K976" s="1" t="str">
        <f>LOWER(Personen[[#This Row],[email]])</f>
        <v>paulita.ball@yopmail.com</v>
      </c>
      <c r="L976" s="1" t="str">
        <f>SUBSTITUTE(Personen[[#This Row],[email klein]],"yopmail.com","am-gym.at")</f>
        <v>paulita.ball@am-gym.at</v>
      </c>
      <c r="M976" s="1" t="str">
        <f>REPLACE(Personen[[#This Row],[email klein]],LEN(K976)-11,12,"@am-gym.at")</f>
        <v>paulita.ball@am-gym.at</v>
      </c>
    </row>
    <row r="977" spans="1:13" x14ac:dyDescent="0.3">
      <c r="A977">
        <v>1975</v>
      </c>
      <c r="B977" s="1" t="s">
        <v>1105</v>
      </c>
      <c r="C977" s="1" t="s">
        <v>2147</v>
      </c>
      <c r="D977" s="1" t="s">
        <v>2148</v>
      </c>
      <c r="E977">
        <v>98</v>
      </c>
      <c r="F977" s="2">
        <v>2910.76</v>
      </c>
      <c r="G977">
        <v>1</v>
      </c>
      <c r="H977" t="str">
        <f>IF(Personen[[#This Row],[Geschlecht_orig]]=0,"nb",IF(G977=1,"m","w"))</f>
        <v>m</v>
      </c>
      <c r="I977" t="str">
        <f t="shared" si="15"/>
        <v>erwachsen</v>
      </c>
      <c r="J977" t="str">
        <f>VLOOKUP(Personen[[#This Row],[Alter]],Altergruppe!$A$1:$C$7,3,TRUE)</f>
        <v>Pensionist/in</v>
      </c>
      <c r="K977" s="1" t="str">
        <f>LOWER(Personen[[#This Row],[email]])</f>
        <v>diena.sandye@yopmail.com</v>
      </c>
      <c r="L977" s="1" t="str">
        <f>SUBSTITUTE(Personen[[#This Row],[email klein]],"yopmail.com","am-gym.at")</f>
        <v>diena.sandye@am-gym.at</v>
      </c>
      <c r="M977" s="1" t="str">
        <f>REPLACE(Personen[[#This Row],[email klein]],LEN(K977)-11,12,"@am-gym.at")</f>
        <v>diena.sandye@am-gym.at</v>
      </c>
    </row>
    <row r="978" spans="1:13" x14ac:dyDescent="0.3">
      <c r="A978">
        <v>1976</v>
      </c>
      <c r="B978" s="1" t="s">
        <v>371</v>
      </c>
      <c r="C978" s="1" t="s">
        <v>156</v>
      </c>
      <c r="D978" s="1" t="s">
        <v>2149</v>
      </c>
      <c r="E978">
        <v>33</v>
      </c>
      <c r="F978" s="2">
        <v>772.53</v>
      </c>
      <c r="G978">
        <v>2</v>
      </c>
      <c r="H978" t="str">
        <f>IF(Personen[[#This Row],[Geschlecht_orig]]=0,"nb",IF(G978=1,"m","w"))</f>
        <v>w</v>
      </c>
      <c r="I978" t="str">
        <f t="shared" si="15"/>
        <v>erwachsen</v>
      </c>
      <c r="J978" t="str">
        <f>VLOOKUP(Personen[[#This Row],[Alter]],Altergruppe!$A$1:$C$7,3,TRUE)</f>
        <v>Erwachsene/r</v>
      </c>
      <c r="K978" s="1" t="str">
        <f>LOWER(Personen[[#This Row],[email]])</f>
        <v>lizzie.kannry@yopmail.com</v>
      </c>
      <c r="L978" s="1" t="str">
        <f>SUBSTITUTE(Personen[[#This Row],[email klein]],"yopmail.com","am-gym.at")</f>
        <v>lizzie.kannry@am-gym.at</v>
      </c>
      <c r="M978" s="1" t="str">
        <f>REPLACE(Personen[[#This Row],[email klein]],LEN(K978)-11,12,"@am-gym.at")</f>
        <v>lizzie.kannry@am-gym.at</v>
      </c>
    </row>
    <row r="979" spans="1:13" x14ac:dyDescent="0.3">
      <c r="A979">
        <v>1977</v>
      </c>
      <c r="B979" s="1" t="s">
        <v>456</v>
      </c>
      <c r="C979" s="1" t="s">
        <v>1687</v>
      </c>
      <c r="D979" s="1" t="s">
        <v>2150</v>
      </c>
      <c r="E979">
        <v>65</v>
      </c>
      <c r="F979" s="2">
        <v>9543.33</v>
      </c>
      <c r="G979">
        <v>1</v>
      </c>
      <c r="H979" t="str">
        <f>IF(Personen[[#This Row],[Geschlecht_orig]]=0,"nb",IF(G979=1,"m","w"))</f>
        <v>m</v>
      </c>
      <c r="I979" t="str">
        <f t="shared" si="15"/>
        <v>erwachsen</v>
      </c>
      <c r="J979" t="str">
        <f>VLOOKUP(Personen[[#This Row],[Alter]],Altergruppe!$A$1:$C$7,3,TRUE)</f>
        <v>Pensionist/in</v>
      </c>
      <c r="K979" s="1" t="str">
        <f>LOWER(Personen[[#This Row],[email]])</f>
        <v>monika.voletta@yopmail.com</v>
      </c>
      <c r="L979" s="1" t="str">
        <f>SUBSTITUTE(Personen[[#This Row],[email klein]],"yopmail.com","am-gym.at")</f>
        <v>monika.voletta@am-gym.at</v>
      </c>
      <c r="M979" s="1" t="str">
        <f>REPLACE(Personen[[#This Row],[email klein]],LEN(K979)-11,12,"@am-gym.at")</f>
        <v>monika.voletta@am-gym.at</v>
      </c>
    </row>
    <row r="980" spans="1:13" x14ac:dyDescent="0.3">
      <c r="A980">
        <v>1978</v>
      </c>
      <c r="B980" s="1" t="s">
        <v>1825</v>
      </c>
      <c r="C980" s="1" t="s">
        <v>2151</v>
      </c>
      <c r="D980" s="1" t="s">
        <v>2152</v>
      </c>
      <c r="E980">
        <v>93</v>
      </c>
      <c r="F980" s="2">
        <v>2000.65</v>
      </c>
      <c r="G980">
        <v>2</v>
      </c>
      <c r="H980" t="str">
        <f>IF(Personen[[#This Row],[Geschlecht_orig]]=0,"nb",IF(G980=1,"m","w"))</f>
        <v>w</v>
      </c>
      <c r="I980" t="str">
        <f t="shared" si="15"/>
        <v>erwachsen</v>
      </c>
      <c r="J980" t="str">
        <f>VLOOKUP(Personen[[#This Row],[Alter]],Altergruppe!$A$1:$C$7,3,TRUE)</f>
        <v>Pensionist/in</v>
      </c>
      <c r="K980" s="1" t="str">
        <f>LOWER(Personen[[#This Row],[email]])</f>
        <v>pearline.weaks@yopmail.com</v>
      </c>
      <c r="L980" s="1" t="str">
        <f>SUBSTITUTE(Personen[[#This Row],[email klein]],"yopmail.com","am-gym.at")</f>
        <v>pearline.weaks@am-gym.at</v>
      </c>
      <c r="M980" s="1" t="str">
        <f>REPLACE(Personen[[#This Row],[email klein]],LEN(K980)-11,12,"@am-gym.at")</f>
        <v>pearline.weaks@am-gym.at</v>
      </c>
    </row>
    <row r="981" spans="1:13" x14ac:dyDescent="0.3">
      <c r="A981">
        <v>1979</v>
      </c>
      <c r="B981" s="1" t="s">
        <v>2153</v>
      </c>
      <c r="C981" s="1" t="s">
        <v>2137</v>
      </c>
      <c r="D981" s="1" t="s">
        <v>2154</v>
      </c>
      <c r="E981">
        <v>19</v>
      </c>
      <c r="F981" s="2">
        <v>3801.31</v>
      </c>
      <c r="G981">
        <v>0</v>
      </c>
      <c r="H981" t="str">
        <f>IF(Personen[[#This Row],[Geschlecht_orig]]=0,"nb",IF(G981=1,"m","w"))</f>
        <v>nb</v>
      </c>
      <c r="I981" t="str">
        <f t="shared" si="15"/>
        <v>erwachsen</v>
      </c>
      <c r="J981" t="str">
        <f>VLOOKUP(Personen[[#This Row],[Alter]],Altergruppe!$A$1:$C$7,3,TRUE)</f>
        <v>Erwachsene/r</v>
      </c>
      <c r="K981" s="1" t="str">
        <f>LOWER(Personen[[#This Row],[email]])</f>
        <v>nonnah.mclaughlin@yopmail.com</v>
      </c>
      <c r="L981" s="1" t="str">
        <f>SUBSTITUTE(Personen[[#This Row],[email klein]],"yopmail.com","am-gym.at")</f>
        <v>nonnah.mclaughlin@am-gym.at</v>
      </c>
      <c r="M981" s="1" t="str">
        <f>REPLACE(Personen[[#This Row],[email klein]],LEN(K981)-11,12,"@am-gym.at")</f>
        <v>nonnah.mclaughlin@am-gym.at</v>
      </c>
    </row>
    <row r="982" spans="1:13" x14ac:dyDescent="0.3">
      <c r="A982">
        <v>1980</v>
      </c>
      <c r="B982" s="1" t="s">
        <v>13</v>
      </c>
      <c r="C982" s="1" t="s">
        <v>1898</v>
      </c>
      <c r="D982" s="1" t="s">
        <v>2155</v>
      </c>
      <c r="E982">
        <v>72</v>
      </c>
      <c r="F982" s="2">
        <v>6566.19</v>
      </c>
      <c r="G982">
        <v>0</v>
      </c>
      <c r="H982" t="str">
        <f>IF(Personen[[#This Row],[Geschlecht_orig]]=0,"nb",IF(G982=1,"m","w"))</f>
        <v>nb</v>
      </c>
      <c r="I982" t="str">
        <f t="shared" si="15"/>
        <v>erwachsen</v>
      </c>
      <c r="J982" t="str">
        <f>VLOOKUP(Personen[[#This Row],[Alter]],Altergruppe!$A$1:$C$7,3,TRUE)</f>
        <v>Pensionist/in</v>
      </c>
      <c r="K982" s="1" t="str">
        <f>LOWER(Personen[[#This Row],[email]])</f>
        <v>shaylyn.stefa@yopmail.com</v>
      </c>
      <c r="L982" s="1" t="str">
        <f>SUBSTITUTE(Personen[[#This Row],[email klein]],"yopmail.com","am-gym.at")</f>
        <v>shaylyn.stefa@am-gym.at</v>
      </c>
      <c r="M982" s="1" t="str">
        <f>REPLACE(Personen[[#This Row],[email klein]],LEN(K982)-11,12,"@am-gym.at")</f>
        <v>shaylyn.stefa@am-gym.at</v>
      </c>
    </row>
    <row r="983" spans="1:13" x14ac:dyDescent="0.3">
      <c r="A983">
        <v>1981</v>
      </c>
      <c r="B983" s="1" t="s">
        <v>1166</v>
      </c>
      <c r="C983" s="1" t="s">
        <v>2156</v>
      </c>
      <c r="D983" s="1" t="s">
        <v>2157</v>
      </c>
      <c r="E983">
        <v>78</v>
      </c>
      <c r="F983" s="2">
        <v>8908.51</v>
      </c>
      <c r="G983">
        <v>2</v>
      </c>
      <c r="H983" t="str">
        <f>IF(Personen[[#This Row],[Geschlecht_orig]]=0,"nb",IF(G983=1,"m","w"))</f>
        <v>w</v>
      </c>
      <c r="I983" t="str">
        <f t="shared" si="15"/>
        <v>erwachsen</v>
      </c>
      <c r="J983" t="str">
        <f>VLOOKUP(Personen[[#This Row],[Alter]],Altergruppe!$A$1:$C$7,3,TRUE)</f>
        <v>Pensionist/in</v>
      </c>
      <c r="K983" s="1" t="str">
        <f>LOWER(Personen[[#This Row],[email]])</f>
        <v>beatriz.isidore@yopmail.com</v>
      </c>
      <c r="L983" s="1" t="str">
        <f>SUBSTITUTE(Personen[[#This Row],[email klein]],"yopmail.com","am-gym.at")</f>
        <v>beatriz.isidore@am-gym.at</v>
      </c>
      <c r="M983" s="1" t="str">
        <f>REPLACE(Personen[[#This Row],[email klein]],LEN(K983)-11,12,"@am-gym.at")</f>
        <v>beatriz.isidore@am-gym.at</v>
      </c>
    </row>
    <row r="984" spans="1:13" x14ac:dyDescent="0.3">
      <c r="A984">
        <v>1982</v>
      </c>
      <c r="B984" s="1" t="s">
        <v>776</v>
      </c>
      <c r="C984" s="1" t="s">
        <v>620</v>
      </c>
      <c r="D984" s="1" t="s">
        <v>2158</v>
      </c>
      <c r="E984">
        <v>32</v>
      </c>
      <c r="F984" s="2">
        <v>4469.8900000000003</v>
      </c>
      <c r="G984">
        <v>0</v>
      </c>
      <c r="H984" t="str">
        <f>IF(Personen[[#This Row],[Geschlecht_orig]]=0,"nb",IF(G984=1,"m","w"))</f>
        <v>nb</v>
      </c>
      <c r="I984" t="str">
        <f t="shared" si="15"/>
        <v>erwachsen</v>
      </c>
      <c r="J984" t="str">
        <f>VLOOKUP(Personen[[#This Row],[Alter]],Altergruppe!$A$1:$C$7,3,TRUE)</f>
        <v>Erwachsene/r</v>
      </c>
      <c r="K984" s="1" t="str">
        <f>LOWER(Personen[[#This Row],[email]])</f>
        <v>doralynne.eldrid@yopmail.com</v>
      </c>
      <c r="L984" s="1" t="str">
        <f>SUBSTITUTE(Personen[[#This Row],[email klein]],"yopmail.com","am-gym.at")</f>
        <v>doralynne.eldrid@am-gym.at</v>
      </c>
      <c r="M984" s="1" t="str">
        <f>REPLACE(Personen[[#This Row],[email klein]],LEN(K984)-11,12,"@am-gym.at")</f>
        <v>doralynne.eldrid@am-gym.at</v>
      </c>
    </row>
    <row r="985" spans="1:13" x14ac:dyDescent="0.3">
      <c r="A985">
        <v>1983</v>
      </c>
      <c r="B985" s="1" t="s">
        <v>1163</v>
      </c>
      <c r="C985" s="1" t="s">
        <v>2159</v>
      </c>
      <c r="D985" s="1" t="s">
        <v>2160</v>
      </c>
      <c r="E985">
        <v>24</v>
      </c>
      <c r="F985" s="2">
        <v>4001.59</v>
      </c>
      <c r="G985">
        <v>2</v>
      </c>
      <c r="H985" t="str">
        <f>IF(Personen[[#This Row],[Geschlecht_orig]]=0,"nb",IF(G985=1,"m","w"))</f>
        <v>w</v>
      </c>
      <c r="I985" t="str">
        <f t="shared" si="15"/>
        <v>erwachsen</v>
      </c>
      <c r="J985" t="str">
        <f>VLOOKUP(Personen[[#This Row],[Alter]],Altergruppe!$A$1:$C$7,3,TRUE)</f>
        <v>Erwachsene/r</v>
      </c>
      <c r="K985" s="1" t="str">
        <f>LOWER(Personen[[#This Row],[email]])</f>
        <v>layla.corabella@yopmail.com</v>
      </c>
      <c r="L985" s="1" t="str">
        <f>SUBSTITUTE(Personen[[#This Row],[email klein]],"yopmail.com","am-gym.at")</f>
        <v>layla.corabella@am-gym.at</v>
      </c>
      <c r="M985" s="1" t="str">
        <f>REPLACE(Personen[[#This Row],[email klein]],LEN(K985)-11,12,"@am-gym.at")</f>
        <v>layla.corabella@am-gym.at</v>
      </c>
    </row>
    <row r="986" spans="1:13" x14ac:dyDescent="0.3">
      <c r="A986">
        <v>1984</v>
      </c>
      <c r="B986" s="1" t="s">
        <v>1664</v>
      </c>
      <c r="C986" s="1" t="s">
        <v>2161</v>
      </c>
      <c r="D986" s="1" t="s">
        <v>2162</v>
      </c>
      <c r="E986">
        <v>16</v>
      </c>
      <c r="F986" s="2">
        <v>0</v>
      </c>
      <c r="G986">
        <v>0</v>
      </c>
      <c r="H986" t="str">
        <f>IF(Personen[[#This Row],[Geschlecht_orig]]=0,"nb",IF(G986=1,"m","w"))</f>
        <v>nb</v>
      </c>
      <c r="I986" t="str">
        <f t="shared" si="15"/>
        <v>minderjährig</v>
      </c>
      <c r="J986" t="str">
        <f>VLOOKUP(Personen[[#This Row],[Alter]],Altergruppe!$A$1:$C$7,3,TRUE)</f>
        <v>Jugendliche/r</v>
      </c>
      <c r="K986" s="1" t="str">
        <f>LOWER(Personen[[#This Row],[email]])</f>
        <v>allyce.mcclimans@yopmail.com</v>
      </c>
      <c r="L986" s="1" t="str">
        <f>SUBSTITUTE(Personen[[#This Row],[email klein]],"yopmail.com","am-gym.at")</f>
        <v>allyce.mcclimans@am-gym.at</v>
      </c>
      <c r="M986" s="1" t="str">
        <f>REPLACE(Personen[[#This Row],[email klein]],LEN(K986)-11,12,"@am-gym.at")</f>
        <v>allyce.mcclimans@am-gym.at</v>
      </c>
    </row>
    <row r="987" spans="1:13" x14ac:dyDescent="0.3">
      <c r="A987">
        <v>1985</v>
      </c>
      <c r="B987" s="1" t="s">
        <v>875</v>
      </c>
      <c r="C987" s="1" t="s">
        <v>427</v>
      </c>
      <c r="D987" s="1" t="s">
        <v>2163</v>
      </c>
      <c r="E987">
        <v>31</v>
      </c>
      <c r="F987" s="2">
        <v>4.3600000000000003</v>
      </c>
      <c r="G987">
        <v>2</v>
      </c>
      <c r="H987" t="str">
        <f>IF(Personen[[#This Row],[Geschlecht_orig]]=0,"nb",IF(G987=1,"m","w"))</f>
        <v>w</v>
      </c>
      <c r="I987" t="str">
        <f t="shared" si="15"/>
        <v>erwachsen</v>
      </c>
      <c r="J987" t="str">
        <f>VLOOKUP(Personen[[#This Row],[Alter]],Altergruppe!$A$1:$C$7,3,TRUE)</f>
        <v>Erwachsene/r</v>
      </c>
      <c r="K987" s="1" t="str">
        <f>LOWER(Personen[[#This Row],[email]])</f>
        <v>dianemarie.arvo@yopmail.com</v>
      </c>
      <c r="L987" s="1" t="str">
        <f>SUBSTITUTE(Personen[[#This Row],[email klein]],"yopmail.com","am-gym.at")</f>
        <v>dianemarie.arvo@am-gym.at</v>
      </c>
      <c r="M987" s="1" t="str">
        <f>REPLACE(Personen[[#This Row],[email klein]],LEN(K987)-11,12,"@am-gym.at")</f>
        <v>dianemarie.arvo@am-gym.at</v>
      </c>
    </row>
    <row r="988" spans="1:13" x14ac:dyDescent="0.3">
      <c r="A988">
        <v>1986</v>
      </c>
      <c r="B988" s="1" t="s">
        <v>881</v>
      </c>
      <c r="C988" s="1" t="s">
        <v>2164</v>
      </c>
      <c r="D988" s="1" t="s">
        <v>2165</v>
      </c>
      <c r="E988">
        <v>1</v>
      </c>
      <c r="F988" s="2">
        <v>0</v>
      </c>
      <c r="G988">
        <v>1</v>
      </c>
      <c r="H988" t="str">
        <f>IF(Personen[[#This Row],[Geschlecht_orig]]=0,"nb",IF(G988=1,"m","w"))</f>
        <v>m</v>
      </c>
      <c r="I988" t="str">
        <f t="shared" si="15"/>
        <v>unmündig</v>
      </c>
      <c r="J988" t="str">
        <f>VLOOKUP(Personen[[#This Row],[Alter]],Altergruppe!$A$1:$C$7,3,TRUE)</f>
        <v>Baby</v>
      </c>
      <c r="K988" s="1" t="str">
        <f>LOWER(Personen[[#This Row],[email]])</f>
        <v>randa.uund@yopmail.com</v>
      </c>
      <c r="L988" s="1" t="str">
        <f>SUBSTITUTE(Personen[[#This Row],[email klein]],"yopmail.com","am-gym.at")</f>
        <v>randa.uund@am-gym.at</v>
      </c>
      <c r="M988" s="1" t="str">
        <f>REPLACE(Personen[[#This Row],[email klein]],LEN(K988)-11,12,"@am-gym.at")</f>
        <v>randa.uund@am-gym.at</v>
      </c>
    </row>
    <row r="989" spans="1:13" x14ac:dyDescent="0.3">
      <c r="A989">
        <v>1987</v>
      </c>
      <c r="B989" s="1" t="s">
        <v>2166</v>
      </c>
      <c r="C989" s="1" t="s">
        <v>2167</v>
      </c>
      <c r="D989" s="1" t="s">
        <v>2168</v>
      </c>
      <c r="E989">
        <v>73</v>
      </c>
      <c r="F989" s="2">
        <v>5411.31</v>
      </c>
      <c r="G989">
        <v>2</v>
      </c>
      <c r="H989" t="str">
        <f>IF(Personen[[#This Row],[Geschlecht_orig]]=0,"nb",IF(G989=1,"m","w"))</f>
        <v>w</v>
      </c>
      <c r="I989" t="str">
        <f t="shared" si="15"/>
        <v>erwachsen</v>
      </c>
      <c r="J989" t="str">
        <f>VLOOKUP(Personen[[#This Row],[Alter]],Altergruppe!$A$1:$C$7,3,TRUE)</f>
        <v>Pensionist/in</v>
      </c>
      <c r="K989" s="1" t="str">
        <f>LOWER(Personen[[#This Row],[email]])</f>
        <v>danny.masao@yopmail.com</v>
      </c>
      <c r="L989" s="1" t="str">
        <f>SUBSTITUTE(Personen[[#This Row],[email klein]],"yopmail.com","am-gym.at")</f>
        <v>danny.masao@am-gym.at</v>
      </c>
      <c r="M989" s="1" t="str">
        <f>REPLACE(Personen[[#This Row],[email klein]],LEN(K989)-11,12,"@am-gym.at")</f>
        <v>danny.masao@am-gym.at</v>
      </c>
    </row>
    <row r="990" spans="1:13" x14ac:dyDescent="0.3">
      <c r="A990">
        <v>1988</v>
      </c>
      <c r="B990" s="1" t="s">
        <v>891</v>
      </c>
      <c r="C990" s="1" t="s">
        <v>134</v>
      </c>
      <c r="D990" s="1" t="s">
        <v>2169</v>
      </c>
      <c r="E990">
        <v>43</v>
      </c>
      <c r="F990" s="2">
        <v>2079.15</v>
      </c>
      <c r="G990">
        <v>0</v>
      </c>
      <c r="H990" t="str">
        <f>IF(Personen[[#This Row],[Geschlecht_orig]]=0,"nb",IF(G990=1,"m","w"))</f>
        <v>nb</v>
      </c>
      <c r="I990" t="str">
        <f t="shared" si="15"/>
        <v>erwachsen</v>
      </c>
      <c r="J990" t="str">
        <f>VLOOKUP(Personen[[#This Row],[Alter]],Altergruppe!$A$1:$C$7,3,TRUE)</f>
        <v>Erwachsene/r</v>
      </c>
      <c r="K990" s="1" t="str">
        <f>LOWER(Personen[[#This Row],[email]])</f>
        <v>dorthy.kirbee@yopmail.com</v>
      </c>
      <c r="L990" s="1" t="str">
        <f>SUBSTITUTE(Personen[[#This Row],[email klein]],"yopmail.com","am-gym.at")</f>
        <v>dorthy.kirbee@am-gym.at</v>
      </c>
      <c r="M990" s="1" t="str">
        <f>REPLACE(Personen[[#This Row],[email klein]],LEN(K990)-11,12,"@am-gym.at")</f>
        <v>dorthy.kirbee@am-gym.at</v>
      </c>
    </row>
    <row r="991" spans="1:13" x14ac:dyDescent="0.3">
      <c r="A991">
        <v>1989</v>
      </c>
      <c r="B991" s="1" t="s">
        <v>473</v>
      </c>
      <c r="C991" s="1" t="s">
        <v>2170</v>
      </c>
      <c r="D991" s="1" t="s">
        <v>2171</v>
      </c>
      <c r="E991">
        <v>74</v>
      </c>
      <c r="F991" s="2">
        <v>5625.29</v>
      </c>
      <c r="G991">
        <v>2</v>
      </c>
      <c r="H991" t="str">
        <f>IF(Personen[[#This Row],[Geschlecht_orig]]=0,"nb",IF(G991=1,"m","w"))</f>
        <v>w</v>
      </c>
      <c r="I991" t="str">
        <f t="shared" si="15"/>
        <v>erwachsen</v>
      </c>
      <c r="J991" t="str">
        <f>VLOOKUP(Personen[[#This Row],[Alter]],Altergruppe!$A$1:$C$7,3,TRUE)</f>
        <v>Pensionist/in</v>
      </c>
      <c r="K991" s="1" t="str">
        <f>LOWER(Personen[[#This Row],[email]])</f>
        <v>eve.cassius@yopmail.com</v>
      </c>
      <c r="L991" s="1" t="str">
        <f>SUBSTITUTE(Personen[[#This Row],[email klein]],"yopmail.com","am-gym.at")</f>
        <v>eve.cassius@am-gym.at</v>
      </c>
      <c r="M991" s="1" t="str">
        <f>REPLACE(Personen[[#This Row],[email klein]],LEN(K991)-11,12,"@am-gym.at")</f>
        <v>eve.cassius@am-gym.at</v>
      </c>
    </row>
    <row r="992" spans="1:13" x14ac:dyDescent="0.3">
      <c r="A992">
        <v>1990</v>
      </c>
      <c r="B992" s="1" t="s">
        <v>1725</v>
      </c>
      <c r="C992" s="1" t="s">
        <v>1451</v>
      </c>
      <c r="D992" s="1" t="s">
        <v>2172</v>
      </c>
      <c r="E992">
        <v>96</v>
      </c>
      <c r="F992" s="2">
        <v>3887.25</v>
      </c>
      <c r="G992">
        <v>1</v>
      </c>
      <c r="H992" t="str">
        <f>IF(Personen[[#This Row],[Geschlecht_orig]]=0,"nb",IF(G992=1,"m","w"))</f>
        <v>m</v>
      </c>
      <c r="I992" t="str">
        <f t="shared" si="15"/>
        <v>erwachsen</v>
      </c>
      <c r="J992" t="str">
        <f>VLOOKUP(Personen[[#This Row],[Alter]],Altergruppe!$A$1:$C$7,3,TRUE)</f>
        <v>Pensionist/in</v>
      </c>
      <c r="K992" s="1" t="str">
        <f>LOWER(Personen[[#This Row],[email]])</f>
        <v>theodora.goddard@yopmail.com</v>
      </c>
      <c r="L992" s="1" t="str">
        <f>SUBSTITUTE(Personen[[#This Row],[email klein]],"yopmail.com","am-gym.at")</f>
        <v>theodora.goddard@am-gym.at</v>
      </c>
      <c r="M992" s="1" t="str">
        <f>REPLACE(Personen[[#This Row],[email klein]],LEN(K992)-11,12,"@am-gym.at")</f>
        <v>theodora.goddard@am-gym.at</v>
      </c>
    </row>
    <row r="993" spans="1:13" x14ac:dyDescent="0.3">
      <c r="A993">
        <v>1991</v>
      </c>
      <c r="B993" s="1" t="s">
        <v>1720</v>
      </c>
      <c r="C993" s="1" t="s">
        <v>366</v>
      </c>
      <c r="D993" s="1" t="s">
        <v>2173</v>
      </c>
      <c r="E993">
        <v>34</v>
      </c>
      <c r="F993" s="2">
        <v>2281.21</v>
      </c>
      <c r="G993">
        <v>0</v>
      </c>
      <c r="H993" t="str">
        <f>IF(Personen[[#This Row],[Geschlecht_orig]]=0,"nb",IF(G993=1,"m","w"))</f>
        <v>nb</v>
      </c>
      <c r="I993" t="str">
        <f t="shared" si="15"/>
        <v>erwachsen</v>
      </c>
      <c r="J993" t="str">
        <f>VLOOKUP(Personen[[#This Row],[Alter]],Altergruppe!$A$1:$C$7,3,TRUE)</f>
        <v>Erwachsene/r</v>
      </c>
      <c r="K993" s="1" t="str">
        <f>LOWER(Personen[[#This Row],[email]])</f>
        <v>bettine.annice@yopmail.com</v>
      </c>
      <c r="L993" s="1" t="str">
        <f>SUBSTITUTE(Personen[[#This Row],[email klein]],"yopmail.com","am-gym.at")</f>
        <v>bettine.annice@am-gym.at</v>
      </c>
      <c r="M993" s="1" t="str">
        <f>REPLACE(Personen[[#This Row],[email klein]],LEN(K993)-11,12,"@am-gym.at")</f>
        <v>bettine.annice@am-gym.at</v>
      </c>
    </row>
    <row r="994" spans="1:13" x14ac:dyDescent="0.3">
      <c r="A994">
        <v>1992</v>
      </c>
      <c r="B994" s="1" t="s">
        <v>2174</v>
      </c>
      <c r="C994" s="1" t="s">
        <v>2175</v>
      </c>
      <c r="D994" s="1" t="s">
        <v>2176</v>
      </c>
      <c r="E994">
        <v>34</v>
      </c>
      <c r="F994" s="2">
        <v>3577.76</v>
      </c>
      <c r="G994">
        <v>1</v>
      </c>
      <c r="H994" t="str">
        <f>IF(Personen[[#This Row],[Geschlecht_orig]]=0,"nb",IF(G994=1,"m","w"))</f>
        <v>m</v>
      </c>
      <c r="I994" t="str">
        <f t="shared" si="15"/>
        <v>erwachsen</v>
      </c>
      <c r="J994" t="str">
        <f>VLOOKUP(Personen[[#This Row],[Alter]],Altergruppe!$A$1:$C$7,3,TRUE)</f>
        <v>Erwachsene/r</v>
      </c>
      <c r="K994" s="1" t="str">
        <f>LOWER(Personen[[#This Row],[email]])</f>
        <v>marti.lanita@yopmail.com</v>
      </c>
      <c r="L994" s="1" t="str">
        <f>SUBSTITUTE(Personen[[#This Row],[email klein]],"yopmail.com","am-gym.at")</f>
        <v>marti.lanita@am-gym.at</v>
      </c>
      <c r="M994" s="1" t="str">
        <f>REPLACE(Personen[[#This Row],[email klein]],LEN(K994)-11,12,"@am-gym.at")</f>
        <v>marti.lanita@am-gym.at</v>
      </c>
    </row>
    <row r="995" spans="1:13" x14ac:dyDescent="0.3">
      <c r="A995">
        <v>1993</v>
      </c>
      <c r="B995" s="1" t="s">
        <v>516</v>
      </c>
      <c r="C995" s="1" t="s">
        <v>2177</v>
      </c>
      <c r="D995" s="1" t="s">
        <v>2178</v>
      </c>
      <c r="E995">
        <v>43</v>
      </c>
      <c r="F995" s="2">
        <v>5462.56</v>
      </c>
      <c r="G995">
        <v>0</v>
      </c>
      <c r="H995" t="str">
        <f>IF(Personen[[#This Row],[Geschlecht_orig]]=0,"nb",IF(G995=1,"m","w"))</f>
        <v>nb</v>
      </c>
      <c r="I995" t="str">
        <f t="shared" si="15"/>
        <v>erwachsen</v>
      </c>
      <c r="J995" t="str">
        <f>VLOOKUP(Personen[[#This Row],[Alter]],Altergruppe!$A$1:$C$7,3,TRUE)</f>
        <v>Erwachsene/r</v>
      </c>
      <c r="K995" s="1" t="str">
        <f>LOWER(Personen[[#This Row],[email]])</f>
        <v>fredericka.muriel@yopmail.com</v>
      </c>
      <c r="L995" s="1" t="str">
        <f>SUBSTITUTE(Personen[[#This Row],[email klein]],"yopmail.com","am-gym.at")</f>
        <v>fredericka.muriel@am-gym.at</v>
      </c>
      <c r="M995" s="1" t="str">
        <f>REPLACE(Personen[[#This Row],[email klein]],LEN(K995)-11,12,"@am-gym.at")</f>
        <v>fredericka.muriel@am-gym.at</v>
      </c>
    </row>
    <row r="996" spans="1:13" x14ac:dyDescent="0.3">
      <c r="A996">
        <v>1994</v>
      </c>
      <c r="B996" s="1" t="s">
        <v>131</v>
      </c>
      <c r="C996" s="1" t="s">
        <v>1085</v>
      </c>
      <c r="D996" s="1" t="s">
        <v>2179</v>
      </c>
      <c r="E996">
        <v>34</v>
      </c>
      <c r="F996" s="2">
        <v>5986.65</v>
      </c>
      <c r="G996">
        <v>1</v>
      </c>
      <c r="H996" t="str">
        <f>IF(Personen[[#This Row],[Geschlecht_orig]]=0,"nb",IF(G996=1,"m","w"))</f>
        <v>m</v>
      </c>
      <c r="I996" t="str">
        <f t="shared" si="15"/>
        <v>erwachsen</v>
      </c>
      <c r="J996" t="str">
        <f>VLOOKUP(Personen[[#This Row],[Alter]],Altergruppe!$A$1:$C$7,3,TRUE)</f>
        <v>Erwachsene/r</v>
      </c>
      <c r="K996" s="1" t="str">
        <f>LOWER(Personen[[#This Row],[email]])</f>
        <v>mahalia.kunin@yopmail.com</v>
      </c>
      <c r="L996" s="1" t="str">
        <f>SUBSTITUTE(Personen[[#This Row],[email klein]],"yopmail.com","am-gym.at")</f>
        <v>mahalia.kunin@am-gym.at</v>
      </c>
      <c r="M996" s="1" t="str">
        <f>REPLACE(Personen[[#This Row],[email klein]],LEN(K996)-11,12,"@am-gym.at")</f>
        <v>mahalia.kunin@am-gym.at</v>
      </c>
    </row>
    <row r="997" spans="1:13" x14ac:dyDescent="0.3">
      <c r="A997">
        <v>1995</v>
      </c>
      <c r="B997" s="1" t="s">
        <v>616</v>
      </c>
      <c r="C997" s="1" t="s">
        <v>2180</v>
      </c>
      <c r="D997" s="1" t="s">
        <v>2181</v>
      </c>
      <c r="E997">
        <v>36</v>
      </c>
      <c r="F997" s="2">
        <v>2306.06</v>
      </c>
      <c r="G997">
        <v>1</v>
      </c>
      <c r="H997" t="str">
        <f>IF(Personen[[#This Row],[Geschlecht_orig]]=0,"nb",IF(G997=1,"m","w"))</f>
        <v>m</v>
      </c>
      <c r="I997" t="str">
        <f t="shared" si="15"/>
        <v>erwachsen</v>
      </c>
      <c r="J997" t="str">
        <f>VLOOKUP(Personen[[#This Row],[Alter]],Altergruppe!$A$1:$C$7,3,TRUE)</f>
        <v>Erwachsene/r</v>
      </c>
      <c r="K997" s="1" t="str">
        <f>LOWER(Personen[[#This Row],[email]])</f>
        <v>lauryn.johanna@yopmail.com</v>
      </c>
      <c r="L997" s="1" t="str">
        <f>SUBSTITUTE(Personen[[#This Row],[email klein]],"yopmail.com","am-gym.at")</f>
        <v>lauryn.johanna@am-gym.at</v>
      </c>
      <c r="M997" s="1" t="str">
        <f>REPLACE(Personen[[#This Row],[email klein]],LEN(K997)-11,12,"@am-gym.at")</f>
        <v>lauryn.johanna@am-gym.at</v>
      </c>
    </row>
    <row r="998" spans="1:13" x14ac:dyDescent="0.3">
      <c r="A998">
        <v>1996</v>
      </c>
      <c r="B998" s="1" t="s">
        <v>1174</v>
      </c>
      <c r="C998" s="1" t="s">
        <v>1115</v>
      </c>
      <c r="D998" s="1" t="s">
        <v>2182</v>
      </c>
      <c r="E998">
        <v>47</v>
      </c>
      <c r="F998" s="2">
        <v>4358.87</v>
      </c>
      <c r="G998">
        <v>0</v>
      </c>
      <c r="H998" t="str">
        <f>IF(Personen[[#This Row],[Geschlecht_orig]]=0,"nb",IF(G998=1,"m","w"))</f>
        <v>nb</v>
      </c>
      <c r="I998" t="str">
        <f t="shared" si="15"/>
        <v>erwachsen</v>
      </c>
      <c r="J998" t="str">
        <f>VLOOKUP(Personen[[#This Row],[Alter]],Altergruppe!$A$1:$C$7,3,TRUE)</f>
        <v>Erwachsene/r</v>
      </c>
      <c r="K998" s="1" t="str">
        <f>LOWER(Personen[[#This Row],[email]])</f>
        <v>althea.hedve@yopmail.com</v>
      </c>
      <c r="L998" s="1" t="str">
        <f>SUBSTITUTE(Personen[[#This Row],[email klein]],"yopmail.com","am-gym.at")</f>
        <v>althea.hedve@am-gym.at</v>
      </c>
      <c r="M998" s="1" t="str">
        <f>REPLACE(Personen[[#This Row],[email klein]],LEN(K998)-11,12,"@am-gym.at")</f>
        <v>althea.hedve@am-gym.at</v>
      </c>
    </row>
    <row r="999" spans="1:13" x14ac:dyDescent="0.3">
      <c r="A999">
        <v>1997</v>
      </c>
      <c r="B999" s="1" t="s">
        <v>287</v>
      </c>
      <c r="C999" s="1" t="s">
        <v>2183</v>
      </c>
      <c r="D999" s="1" t="s">
        <v>2184</v>
      </c>
      <c r="E999">
        <v>50</v>
      </c>
      <c r="F999" s="2">
        <v>202.42</v>
      </c>
      <c r="G999">
        <v>0</v>
      </c>
      <c r="H999" t="str">
        <f>IF(Personen[[#This Row],[Geschlecht_orig]]=0,"nb",IF(G999=1,"m","w"))</f>
        <v>nb</v>
      </c>
      <c r="I999" t="str">
        <f t="shared" si="15"/>
        <v>erwachsen</v>
      </c>
      <c r="J999" t="str">
        <f>VLOOKUP(Personen[[#This Row],[Alter]],Altergruppe!$A$1:$C$7,3,TRUE)</f>
        <v>Erwachsene/r</v>
      </c>
      <c r="K999" s="1" t="str">
        <f>LOWER(Personen[[#This Row],[email]])</f>
        <v>latisha.nadia@yopmail.com</v>
      </c>
      <c r="L999" s="1" t="str">
        <f>SUBSTITUTE(Personen[[#This Row],[email klein]],"yopmail.com","am-gym.at")</f>
        <v>latisha.nadia@am-gym.at</v>
      </c>
      <c r="M999" s="1" t="str">
        <f>REPLACE(Personen[[#This Row],[email klein]],LEN(K999)-11,12,"@am-gym.at")</f>
        <v>latisha.nadia@am-gym.at</v>
      </c>
    </row>
    <row r="1000" spans="1:13" x14ac:dyDescent="0.3">
      <c r="A1000">
        <v>1998</v>
      </c>
      <c r="B1000" s="1" t="s">
        <v>1796</v>
      </c>
      <c r="C1000" s="1" t="s">
        <v>2185</v>
      </c>
      <c r="D1000" s="1" t="s">
        <v>2186</v>
      </c>
      <c r="E1000">
        <v>91</v>
      </c>
      <c r="F1000" s="2">
        <v>994.66</v>
      </c>
      <c r="G1000">
        <v>2</v>
      </c>
      <c r="H1000" t="str">
        <f>IF(Personen[[#This Row],[Geschlecht_orig]]=0,"nb",IF(G1000=1,"m","w"))</f>
        <v>w</v>
      </c>
      <c r="I1000" t="str">
        <f t="shared" si="15"/>
        <v>erwachsen</v>
      </c>
      <c r="J1000" t="str">
        <f>VLOOKUP(Personen[[#This Row],[Alter]],Altergruppe!$A$1:$C$7,3,TRUE)</f>
        <v>Pensionist/in</v>
      </c>
      <c r="K1000" s="1" t="str">
        <f>LOWER(Personen[[#This Row],[email]])</f>
        <v>luci.gaulin@yopmail.com</v>
      </c>
      <c r="L1000" s="1" t="str">
        <f>SUBSTITUTE(Personen[[#This Row],[email klein]],"yopmail.com","am-gym.at")</f>
        <v>luci.gaulin@am-gym.at</v>
      </c>
      <c r="M1000" s="1" t="str">
        <f>REPLACE(Personen[[#This Row],[email klein]],LEN(K1000)-11,12,"@am-gym.at")</f>
        <v>luci.gaulin@am-gym.at</v>
      </c>
    </row>
    <row r="1001" spans="1:13" x14ac:dyDescent="0.3">
      <c r="A1001">
        <v>1999</v>
      </c>
      <c r="B1001" s="1" t="s">
        <v>2187</v>
      </c>
      <c r="C1001" s="1" t="s">
        <v>337</v>
      </c>
      <c r="D1001" s="1" t="s">
        <v>2188</v>
      </c>
      <c r="E1001">
        <v>34</v>
      </c>
      <c r="F1001" s="2">
        <v>8792.7199999999993</v>
      </c>
      <c r="G1001">
        <v>2</v>
      </c>
      <c r="H1001" t="str">
        <f>IF(Personen[[#This Row],[Geschlecht_orig]]=0,"nb",IF(G1001=1,"m","w"))</f>
        <v>w</v>
      </c>
      <c r="I1001" t="str">
        <f t="shared" si="15"/>
        <v>erwachsen</v>
      </c>
      <c r="J1001" t="str">
        <f>VLOOKUP(Personen[[#This Row],[Alter]],Altergruppe!$A$1:$C$7,3,TRUE)</f>
        <v>Erwachsene/r</v>
      </c>
      <c r="K1001" s="1" t="str">
        <f>LOWER(Personen[[#This Row],[email]])</f>
        <v>elfreda.milson@yopmail.com</v>
      </c>
      <c r="L1001" s="1" t="str">
        <f>SUBSTITUTE(Personen[[#This Row],[email klein]],"yopmail.com","am-gym.at")</f>
        <v>elfreda.milson@am-gym.at</v>
      </c>
      <c r="M1001" s="1" t="str">
        <f>REPLACE(Personen[[#This Row],[email klein]],LEN(K1001)-11,12,"@am-gym.at")</f>
        <v>elfreda.milson@am-gym.at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C4E5-F715-460C-97E3-B54027F99759}">
  <dimension ref="A1:H8"/>
  <sheetViews>
    <sheetView tabSelected="1" zoomScale="145" zoomScaleNormal="145" workbookViewId="0">
      <selection activeCell="I5" sqref="I5"/>
    </sheetView>
  </sheetViews>
  <sheetFormatPr baseColWidth="10" defaultRowHeight="14.4" x14ac:dyDescent="0.3"/>
  <cols>
    <col min="2" max="2" width="12.44140625" customWidth="1"/>
    <col min="3" max="3" width="14.6640625" customWidth="1"/>
    <col min="4" max="4" width="10.109375" customWidth="1"/>
    <col min="5" max="5" width="13.33203125" bestFit="1" customWidth="1"/>
    <col min="6" max="6" width="16.88671875" customWidth="1"/>
    <col min="7" max="7" width="14.77734375" customWidth="1"/>
    <col min="8" max="8" width="15.77734375" customWidth="1"/>
    <col min="9" max="9" width="16.109375" customWidth="1"/>
  </cols>
  <sheetData>
    <row r="1" spans="1:8" x14ac:dyDescent="0.3">
      <c r="A1" s="5" t="s">
        <v>2200</v>
      </c>
      <c r="B1" s="4" t="s">
        <v>2191</v>
      </c>
      <c r="C1" s="4" t="s">
        <v>2192</v>
      </c>
      <c r="D1" t="s">
        <v>2204</v>
      </c>
      <c r="E1" t="s">
        <v>2205</v>
      </c>
      <c r="F1" t="s">
        <v>2206</v>
      </c>
      <c r="G1" t="s">
        <v>2207</v>
      </c>
      <c r="H1" t="s">
        <v>2208</v>
      </c>
    </row>
    <row r="2" spans="1:8" x14ac:dyDescent="0.3">
      <c r="A2" s="3">
        <v>0</v>
      </c>
      <c r="B2" s="4">
        <v>3</v>
      </c>
      <c r="C2" s="4" t="s">
        <v>2193</v>
      </c>
      <c r="D2">
        <f>COUNTIF(Personen!J:J,C2)</f>
        <v>29</v>
      </c>
      <c r="E2" s="6">
        <f>D2/$D$8</f>
        <v>2.9000000000000001E-2</v>
      </c>
      <c r="F2">
        <f>AVERAGEIF(Personen!J:J,C2,Personen!F:F)</f>
        <v>0</v>
      </c>
      <c r="G2">
        <f>SUMIF(Personen!J:J,C2,Personen!F:F)</f>
        <v>0</v>
      </c>
      <c r="H2" s="7">
        <f>AVERAGEIF(Personen!J:J,C2,Personen!E:E)</f>
        <v>2.0689655172413794</v>
      </c>
    </row>
    <row r="3" spans="1:8" x14ac:dyDescent="0.3">
      <c r="A3" s="3">
        <v>4</v>
      </c>
      <c r="B3" s="4">
        <v>6</v>
      </c>
      <c r="C3" s="4" t="s">
        <v>2194</v>
      </c>
      <c r="D3">
        <f>COUNTIF(Personen!J:J,C3)</f>
        <v>27</v>
      </c>
      <c r="E3" s="6">
        <f t="shared" ref="E3:E7" si="0">D3/$D$8</f>
        <v>2.7E-2</v>
      </c>
      <c r="F3">
        <f>AVERAGEIF(Personen!J:J,C3,Personen!F:F)</f>
        <v>0</v>
      </c>
      <c r="G3">
        <f>SUMIF(Personen!J:J,C3,Personen!F:F)</f>
        <v>0</v>
      </c>
      <c r="H3" s="7">
        <f>AVERAGEIF(Personen!J:J,C3,Personen!E:E)</f>
        <v>5.2592592592592595</v>
      </c>
    </row>
    <row r="4" spans="1:8" x14ac:dyDescent="0.3">
      <c r="A4" s="3">
        <v>7</v>
      </c>
      <c r="B4" s="4">
        <v>13</v>
      </c>
      <c r="C4" s="4" t="s">
        <v>2195</v>
      </c>
      <c r="D4">
        <f>COUNTIF(Personen!J:J,C4)</f>
        <v>68</v>
      </c>
      <c r="E4" s="6">
        <f t="shared" si="0"/>
        <v>6.8000000000000005E-2</v>
      </c>
      <c r="F4">
        <f>AVERAGEIF(Personen!J:J,C4,Personen!F:F)</f>
        <v>0</v>
      </c>
      <c r="G4">
        <f>SUMIF(Personen!J:J,C4,Personen!F:F)</f>
        <v>0</v>
      </c>
      <c r="H4" s="7">
        <f>AVERAGEIF(Personen!J:J,C4,Personen!E:E)</f>
        <v>9.5735294117647065</v>
      </c>
    </row>
    <row r="5" spans="1:8" x14ac:dyDescent="0.3">
      <c r="A5" s="3">
        <v>14</v>
      </c>
      <c r="B5" s="4">
        <v>17</v>
      </c>
      <c r="C5" s="4" t="s">
        <v>2196</v>
      </c>
      <c r="D5">
        <f>COUNTIF(Personen!J:J,C5)</f>
        <v>35</v>
      </c>
      <c r="E5" s="6">
        <f t="shared" si="0"/>
        <v>3.5000000000000003E-2</v>
      </c>
      <c r="F5">
        <f>AVERAGEIF(Personen!J:J,C5,Personen!F:F)</f>
        <v>0</v>
      </c>
      <c r="G5">
        <f>SUMIF(Personen!J:J,C5,Personen!F:F)</f>
        <v>0</v>
      </c>
      <c r="H5" s="7">
        <f>AVERAGEIF(Personen!J:J,C5,Personen!E:E)</f>
        <v>15.857142857142858</v>
      </c>
    </row>
    <row r="6" spans="1:8" x14ac:dyDescent="0.3">
      <c r="A6" s="3">
        <v>18</v>
      </c>
      <c r="B6" s="4">
        <v>64</v>
      </c>
      <c r="C6" s="4" t="s">
        <v>2197</v>
      </c>
      <c r="D6">
        <f>COUNTIF(Personen!J:J,C6)</f>
        <v>460</v>
      </c>
      <c r="E6" s="6">
        <f t="shared" si="0"/>
        <v>0.46</v>
      </c>
      <c r="F6" s="2">
        <f>AVERAGEIF(Personen!J:J,C6,Personen!F:F)</f>
        <v>4746.1496086956477</v>
      </c>
      <c r="G6" s="2">
        <f>SUMIF(Personen!J:J,C6,Personen!F:F)</f>
        <v>2183228.819999998</v>
      </c>
      <c r="H6" s="7">
        <f>AVERAGEIF(Personen!J:J,C6,Personen!E:E)</f>
        <v>41.360869565217392</v>
      </c>
    </row>
    <row r="7" spans="1:8" x14ac:dyDescent="0.3">
      <c r="A7" s="3">
        <v>65</v>
      </c>
      <c r="B7" s="4">
        <v>100</v>
      </c>
      <c r="C7" s="4" t="s">
        <v>2198</v>
      </c>
      <c r="D7">
        <f>COUNTIF(Personen!J:J,C7)</f>
        <v>381</v>
      </c>
      <c r="E7" s="6">
        <f t="shared" si="0"/>
        <v>0.38100000000000001</v>
      </c>
      <c r="F7" s="2">
        <f>AVERAGEIF(Personen!J:J,C7,Personen!F:F)</f>
        <v>4442.1061679790037</v>
      </c>
      <c r="G7" s="2">
        <f>SUMIF(Personen!J:J,C7,Personen!F:F)</f>
        <v>1692442.4500000004</v>
      </c>
      <c r="H7" s="7">
        <f>AVERAGEIF(Personen!J:J,C7,Personen!E:E)</f>
        <v>83.073490813648291</v>
      </c>
    </row>
    <row r="8" spans="1:8" x14ac:dyDescent="0.3">
      <c r="C8" s="4" t="s">
        <v>2209</v>
      </c>
      <c r="D8">
        <f>SUM(D2:D7)</f>
        <v>1000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c E A A B Q S w M E F A A C A A g A 2 D 6 R W R M E g U u l A A A A 9 Q A A A B I A H A B D b 2 5 m a W c v U G F j a 2 F n Z S 5 4 b W w g o h g A K K A U A A A A A A A A A A A A A A A A A A A A A A A A A A A A h Y 8 x D o I w G I W v Q r r T 1 m o M k p 8 y q J s k J i b G t S k V G q E Y W i x 3 c / B I X k G M o m 6 O 7 3 v f 8 N 7 9 e o O 0 r 6 v g o l q r G 5 O g C a Y o U E Y 2 u T Z F g j p 3 D C O U c t g K e R K F C g b Z 2 L i 3 e Y J K 5 8 4 x I d 5 7 7 K e 4 a Q v C K J 2 Q Q 7 b Z y V L V A n 1 k / V 8 O t b F O G K k Q h / 1 r D G d 4 M c f R j G E K Z G S Q a f P t 2 T D 3 2 f 5 A W H a V 6 1 r F c x W u 1 k D G C O R 9 g T 8 A U E s D B B Q A A g A I A N g + k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P p F Z q K 9 M T X A B A A B y A g A A E w A c A E Z v c m 1 1 b G F z L 1 N l Y 3 R p b 2 4 x L m 0 g o h g A K K A U A A A A A A A A A A A A A A A A A A A A A A A A A A A A d V H L T g J B E L y T 8 A + T 9 Q L J u t G N r 0 j 2 Q F C R i 4 / A z T V k G B p 2 Y m + P m e k 1 E u K f e P Q b / A F + z M b V g D H M Y R 5 V 3 Z W q n g C G r S M 1 r M / D T r P R b I R C e 5 i q O / D B E Z D K F A I 3 G 0 r W f Q W I I E g v v C Q X z l Q l E L e u L E L S c 8 T y C K 2 o f 5 7 3 g c E i g + p O U M + B 8 v Q g P R r L d j Y e j M a 3 E 5 H m a g b f c H q 8 P 6 C Z 8 6 V m + 5 Q f p J e v B j B f v U 8 q m o 9 / T e S / l 8 S E l 6 g d P 1 w A 2 t I y + C z q R L H q O a x K C t l p r C 7 J u K m l e X a Y H q e x W H Y M Q 1 4 g Z J t r c i N a j + 2 4 T r U X X a 8 + C / B q D m t b Y v s a 9 B R 8 J E F H e i L l d 9 6 V 0 l v D o V W P I V Y P P 3 g X c W g 0 a h 8 y 9 t W 2 c B 9 W H y Q 9 Y l S N F s 8 b x Z H X F N a p a + f C Q W j t N B I v l 5 G d S s 4 B 8 c l R s q 5 + i 9 U y m l k Z J O k S h G I B F c M r f z O o d x B Q a o v / 0 K 5 8 l v + v 3 4 d C I 6 / n W 3 k P Z B b b V D A F g i n 4 b 9 t b u 9 m w t C t / 5 w t Q S w E C L Q A U A A I A C A D Y P p F Z E w S B S 6 U A A A D 1 A A A A E g A A A A A A A A A A A A A A A A A A A A A A Q 2 9 u Z m l n L 1 B h Y 2 t h Z 2 U u e G 1 s U E s B A i 0 A F A A C A A g A 2 D 6 R W Q / K 6 a u k A A A A 6 Q A A A B M A A A A A A A A A A A A A A A A A 8 Q A A A F t D b 2 5 0 Z W 5 0 X 1 R 5 c G V z X S 5 4 b W x Q S w E C L Q A U A A I A C A D Y P p F Z q K 9 M T X A B A A B y A g A A E w A A A A A A A A A A A A A A A A D i A Q A A R m 9 y b X V s Y X M v U 2 V j d G l v b j E u b V B L B Q Y A A A A A A w A D A M I A A A C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5 C w A A A A A A A N c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Z X J z b 2 5 l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Q Z X J z b 2 5 l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D A w I i A v P j x F b n R y e S B U e X B l P S J G a W x s R X J y b 3 J D b 2 R l I i B W Y W x 1 Z T 0 i c 1 V u a 2 5 v d 2 4 i I C 8 + P E V u d H J 5 I F R 5 c G U 9 I k Z p b G x F c n J v c k N v d W 5 0 I i B W Y W x 1 Z T 0 i b D M i I C 8 + P E V u d H J 5 I F R 5 c G U 9 I k Z p b G x M Y X N 0 V X B k Y X R l Z C I g V m F s d W U 9 I m Q y M D I 0 L T E y L T E 3 V D A 2 O j Q x O j A z L j Q y M j Y 0 O D l a I i A v P j x F b n R y e S B U e X B l P S J G a W x s Q 2 9 s d W 1 u V H l w Z X M i I F Z h b H V l P S J z Q X d Z R 0 J n T V J B d z 0 9 I i A v P j x F b n R y e S B U e X B l P S J G a W x s Q 2 9 s d W 1 u T m F t Z X M i I F Z h b H V l P S J z W y Z x d W 9 0 O 2 l k J n F 1 b 3 Q 7 L C Z x d W 9 0 O 2 Z p c n N 0 b m F t Z S Z x d W 9 0 O y w m c X V v d D t s Y X N 0 b m F t Z S Z x d W 9 0 O y w m c X V v d D t l b W F p b C Z x d W 9 0 O y w m c X V v d D t B b H R l c i Z x d W 9 0 O y w m c X V v d D t H Z W h h b H Q m c X V v d D s s J n F 1 b 3 Q 7 R 2 V z Y 2 h s Z W N o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l c n N v b m V u L 0 d l w 6 R u Z G V y d G V y I F R 5 c C 5 7 a W Q s M H 0 m c X V v d D s s J n F 1 b 3 Q 7 U 2 V j d G l v b j E v U G V y c 2 9 u Z W 4 v R 2 X D p G 5 k Z X J 0 Z X I g V H l w L n t m a X J z d G 5 h b W U s M X 0 m c X V v d D s s J n F 1 b 3 Q 7 U 2 V j d G l v b j E v U G V y c 2 9 u Z W 4 v R 2 X D p G 5 k Z X J 0 Z X I g V H l w L n t s Y X N 0 b m F t Z S w y f S Z x d W 9 0 O y w m c X V v d D t T Z W N 0 a W 9 u M S 9 Q Z X J z b 2 5 l b i 9 H Z c O k b m R l c n R l c i B U e X A u e 2 V t Y W l s L D N 9 J n F 1 b 3 Q 7 L C Z x d W 9 0 O 1 N l Y 3 R p b 2 4 x L 1 B l c n N v b m V u L 0 d l w 6 R u Z G V y d G V y I F R 5 c C 5 7 Q W x 0 Z X I s N H 0 m c X V v d D s s J n F 1 b 3 Q 7 U 2 V j d G l v b j E v U G V y c 2 9 u Z W 4 v R 2 X D p G 5 k Z X J 0 Z X I g V H l w L n t H Z W h h b H Q s N X 0 m c X V v d D s s J n F 1 b 3 Q 7 U 2 V j d G l v b j E v U G V y c 2 9 u Z W 4 v R 2 X D p G 5 k Z X J 0 Z X I g V H l w L n t H Z X N j a G x l Y 2 h 0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1 B l c n N v b m V u L 0 d l w 6 R u Z G V y d G V y I F R 5 c C 5 7 a W Q s M H 0 m c X V v d D s s J n F 1 b 3 Q 7 U 2 V j d G l v b j E v U G V y c 2 9 u Z W 4 v R 2 X D p G 5 k Z X J 0 Z X I g V H l w L n t m a X J z d G 5 h b W U s M X 0 m c X V v d D s s J n F 1 b 3 Q 7 U 2 V j d G l v b j E v U G V y c 2 9 u Z W 4 v R 2 X D p G 5 k Z X J 0 Z X I g V H l w L n t s Y X N 0 b m F t Z S w y f S Z x d W 9 0 O y w m c X V v d D t T Z W N 0 a W 9 u M S 9 Q Z X J z b 2 5 l b i 9 H Z c O k b m R l c n R l c i B U e X A u e 2 V t Y W l s L D N 9 J n F 1 b 3 Q 7 L C Z x d W 9 0 O 1 N l Y 3 R p b 2 4 x L 1 B l c n N v b m V u L 0 d l w 6 R u Z G V y d G V y I F R 5 c C 5 7 Q W x 0 Z X I s N H 0 m c X V v d D s s J n F 1 b 3 Q 7 U 2 V j d G l v b j E v U G V y c 2 9 u Z W 4 v R 2 X D p G 5 k Z X J 0 Z X I g V H l w L n t H Z W h h b H Q s N X 0 m c X V v d D s s J n F 1 b 3 Q 7 U 2 V j d G l v b j E v U G V y c 2 9 u Z W 4 v R 2 X D p G 5 k Z X J 0 Z X I g V H l w L n t H Z X N j a G x l Y 2 h 0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Z X J z b 2 5 l b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Z X J z b 2 5 l b i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Z X J z b 2 5 l b i 9 H Z S V D M y V B N G 5 k Z X J 0 Z X I l M j B U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Y B 1 i f 1 p O C U u D P W V n e D 4 H O g A A A A A C A A A A A A A D Z g A A w A A A A B A A A A C T / O V K b X I J 2 V 5 V C Y A w Y / b + A A A A A A S A A A C g A A A A E A A A A D y y c u + E X T V m C d X j Q M + p P z l Q A A A A Q R V I g 9 q Y d Z o h Z N m B 8 y Z K 4 S k v 6 / I r T N S t u / s x 6 o W U 3 o M a L X I j t r 5 S J Y b y D i j B S e 3 T e o W e g j + R L c W S L v c w Q c i T 0 R 9 q T L y Z b I + 0 N F + l 2 X x o 6 k 8 U A A A A x 6 C 3 1 i 8 R u q W Z 2 X f U Y O f C L 1 R p F n A = < / D a t a M a s h u p > 
</file>

<file path=customXml/itemProps1.xml><?xml version="1.0" encoding="utf-8"?>
<ds:datastoreItem xmlns:ds="http://schemas.openxmlformats.org/officeDocument/2006/customXml" ds:itemID="{C6739348-3CFF-4A81-96E7-4BA3AF76E6B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Personen</vt:lpstr>
      <vt:lpstr>Altergruppe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2024-12-17T06:36:21Z</dcterms:created>
  <dcterms:modified xsi:type="dcterms:W3CDTF">2024-12-17T08:03:21Z</dcterms:modified>
</cp:coreProperties>
</file>